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26" l="1"/>
  <c r="G26"/>
  <c r="E26"/>
  <c r="F25"/>
  <c r="G25"/>
  <c r="E25"/>
  <c r="H41"/>
  <c r="H40"/>
  <c r="G38"/>
  <c r="F38"/>
  <c r="E38"/>
  <c r="H38" l="1"/>
  <c r="E159"/>
  <c r="E148" l="1"/>
  <c r="F114"/>
  <c r="G114"/>
  <c r="H114"/>
  <c r="E114"/>
  <c r="E112" s="1"/>
  <c r="F70"/>
  <c r="G70"/>
  <c r="E70"/>
  <c r="H96"/>
  <c r="H93" s="1"/>
  <c r="F93"/>
  <c r="G93"/>
  <c r="E93"/>
  <c r="E84"/>
  <c r="E83"/>
  <c r="F30" l="1"/>
  <c r="G30"/>
  <c r="E30"/>
  <c r="H48" l="1"/>
  <c r="H49"/>
  <c r="H107"/>
  <c r="H246"/>
  <c r="H243"/>
  <c r="H227"/>
  <c r="H224"/>
  <c r="H218"/>
  <c r="H207"/>
  <c r="H208"/>
  <c r="H206"/>
  <c r="H197"/>
  <c r="H196"/>
  <c r="H181"/>
  <c r="H178"/>
  <c r="H171"/>
  <c r="H168"/>
  <c r="H165"/>
  <c r="H159"/>
  <c r="H148"/>
  <c r="H149"/>
  <c r="H147"/>
  <c r="H139"/>
  <c r="H138"/>
  <c r="H135"/>
  <c r="H132"/>
  <c r="H129"/>
  <c r="H117"/>
  <c r="H110"/>
  <c r="H103"/>
  <c r="H100"/>
  <c r="H101"/>
  <c r="H99"/>
  <c r="H95"/>
  <c r="H92"/>
  <c r="H91"/>
  <c r="H88"/>
  <c r="H87"/>
  <c r="H84"/>
  <c r="H83"/>
  <c r="H80"/>
  <c r="H79"/>
  <c r="H76"/>
  <c r="H73"/>
  <c r="H59"/>
  <c r="H56"/>
  <c r="H37"/>
  <c r="H36"/>
  <c r="H32"/>
  <c r="H33"/>
  <c r="H29"/>
  <c r="H70" l="1"/>
  <c r="H30"/>
  <c r="F190"/>
  <c r="G190"/>
  <c r="E190"/>
  <c r="F193"/>
  <c r="G193"/>
  <c r="E193"/>
  <c r="H195"/>
  <c r="H190" s="1"/>
  <c r="G133"/>
  <c r="F126" l="1"/>
  <c r="G126"/>
  <c r="E126"/>
  <c r="H133"/>
  <c r="F133"/>
  <c r="E133"/>
  <c r="E136"/>
  <c r="F136"/>
  <c r="G136"/>
  <c r="E124" l="1"/>
  <c r="H126"/>
  <c r="F215"/>
  <c r="G215"/>
  <c r="E215"/>
  <c r="F216"/>
  <c r="G216"/>
  <c r="E216"/>
  <c r="H215"/>
  <c r="F221"/>
  <c r="F219" s="1"/>
  <c r="G221"/>
  <c r="G219" s="1"/>
  <c r="E221"/>
  <c r="E219" s="1"/>
  <c r="F222"/>
  <c r="G222"/>
  <c r="E222"/>
  <c r="F225"/>
  <c r="G225"/>
  <c r="E225"/>
  <c r="H225"/>
  <c r="F201"/>
  <c r="F185" s="1"/>
  <c r="F243" s="1"/>
  <c r="G201"/>
  <c r="G185" s="1"/>
  <c r="G243" s="1"/>
  <c r="E201"/>
  <c r="E185" s="1"/>
  <c r="E243" s="1"/>
  <c r="F202"/>
  <c r="G202"/>
  <c r="E202"/>
  <c r="F203"/>
  <c r="G203"/>
  <c r="E203"/>
  <c r="F204"/>
  <c r="G204"/>
  <c r="E204"/>
  <c r="H203"/>
  <c r="H202"/>
  <c r="H201"/>
  <c r="H185" s="1"/>
  <c r="F191"/>
  <c r="G191"/>
  <c r="E191"/>
  <c r="F192"/>
  <c r="F187" s="1"/>
  <c r="F245" s="1"/>
  <c r="G192"/>
  <c r="E192"/>
  <c r="H192"/>
  <c r="F175"/>
  <c r="F173" s="1"/>
  <c r="G175"/>
  <c r="G173" s="1"/>
  <c r="E175"/>
  <c r="E173" s="1"/>
  <c r="F176"/>
  <c r="G176"/>
  <c r="E176"/>
  <c r="F179"/>
  <c r="G179"/>
  <c r="E179"/>
  <c r="H176"/>
  <c r="F162"/>
  <c r="F160" s="1"/>
  <c r="G162"/>
  <c r="G160" s="1"/>
  <c r="E162"/>
  <c r="E160" s="1"/>
  <c r="F169"/>
  <c r="G169"/>
  <c r="E169"/>
  <c r="H169"/>
  <c r="F166"/>
  <c r="G166"/>
  <c r="E166"/>
  <c r="H166"/>
  <c r="F163"/>
  <c r="G163"/>
  <c r="E163"/>
  <c r="H162"/>
  <c r="H160" s="1"/>
  <c r="F156"/>
  <c r="G156"/>
  <c r="E156"/>
  <c r="F157"/>
  <c r="G157"/>
  <c r="E157"/>
  <c r="H156"/>
  <c r="F124"/>
  <c r="F144"/>
  <c r="G144"/>
  <c r="G123" s="1"/>
  <c r="G17" s="1"/>
  <c r="G240" s="1"/>
  <c r="G255" s="1"/>
  <c r="E144"/>
  <c r="F143"/>
  <c r="F122" s="1"/>
  <c r="G143"/>
  <c r="E143"/>
  <c r="F142"/>
  <c r="F121" s="1"/>
  <c r="G142"/>
  <c r="G121" s="1"/>
  <c r="E142"/>
  <c r="F145"/>
  <c r="G145"/>
  <c r="E145"/>
  <c r="F130"/>
  <c r="G130"/>
  <c r="E130"/>
  <c r="H130"/>
  <c r="F127"/>
  <c r="G127"/>
  <c r="E127"/>
  <c r="H127"/>
  <c r="E123" l="1"/>
  <c r="H144"/>
  <c r="E122"/>
  <c r="H143"/>
  <c r="E121"/>
  <c r="H121" s="1"/>
  <c r="H142"/>
  <c r="G186"/>
  <c r="G244" s="1"/>
  <c r="G188"/>
  <c r="E212"/>
  <c r="E210" s="1"/>
  <c r="F212"/>
  <c r="F210" s="1"/>
  <c r="E188"/>
  <c r="F186"/>
  <c r="F244" s="1"/>
  <c r="F241" s="1"/>
  <c r="F188"/>
  <c r="H191"/>
  <c r="H188" s="1"/>
  <c r="H193"/>
  <c r="H136"/>
  <c r="H221"/>
  <c r="H219" s="1"/>
  <c r="G212"/>
  <c r="G210" s="1"/>
  <c r="H212"/>
  <c r="H210" s="1"/>
  <c r="H213"/>
  <c r="H222"/>
  <c r="E213"/>
  <c r="G213"/>
  <c r="H216"/>
  <c r="F213"/>
  <c r="E187"/>
  <c r="E245" s="1"/>
  <c r="H187"/>
  <c r="G187"/>
  <c r="G245" s="1"/>
  <c r="E186"/>
  <c r="E244" s="1"/>
  <c r="H199"/>
  <c r="E199"/>
  <c r="G199"/>
  <c r="H204"/>
  <c r="F199"/>
  <c r="G140"/>
  <c r="E153"/>
  <c r="E151" s="1"/>
  <c r="F153"/>
  <c r="F151" s="1"/>
  <c r="G153"/>
  <c r="G151" s="1"/>
  <c r="H175"/>
  <c r="H173" s="1"/>
  <c r="H154"/>
  <c r="H153"/>
  <c r="E154"/>
  <c r="G154"/>
  <c r="H163"/>
  <c r="H179"/>
  <c r="H145"/>
  <c r="G122"/>
  <c r="G119" s="1"/>
  <c r="H157"/>
  <c r="F154"/>
  <c r="E119"/>
  <c r="E17"/>
  <c r="E140"/>
  <c r="G124"/>
  <c r="H124" s="1"/>
  <c r="F140"/>
  <c r="F123"/>
  <c r="F17" s="1"/>
  <c r="F240" s="1"/>
  <c r="F255" s="1"/>
  <c r="F115"/>
  <c r="G115"/>
  <c r="E115"/>
  <c r="H115"/>
  <c r="F112"/>
  <c r="G112"/>
  <c r="H112"/>
  <c r="F108"/>
  <c r="G108"/>
  <c r="E108"/>
  <c r="H108"/>
  <c r="F105"/>
  <c r="G105"/>
  <c r="E105"/>
  <c r="H105"/>
  <c r="F65"/>
  <c r="G65"/>
  <c r="E65"/>
  <c r="F69"/>
  <c r="F64" s="1"/>
  <c r="G69"/>
  <c r="G64" s="1"/>
  <c r="E69"/>
  <c r="E64" s="1"/>
  <c r="F68"/>
  <c r="G68"/>
  <c r="E68"/>
  <c r="F101"/>
  <c r="G101"/>
  <c r="E101"/>
  <c r="F97"/>
  <c r="G97"/>
  <c r="E97"/>
  <c r="F89"/>
  <c r="G89"/>
  <c r="E89"/>
  <c r="F85"/>
  <c r="G85"/>
  <c r="E85"/>
  <c r="F81"/>
  <c r="G81"/>
  <c r="E81"/>
  <c r="F77"/>
  <c r="G77"/>
  <c r="E77"/>
  <c r="F74"/>
  <c r="G74"/>
  <c r="E74"/>
  <c r="F71"/>
  <c r="G71"/>
  <c r="E71"/>
  <c r="F183" l="1"/>
  <c r="H245"/>
  <c r="H123"/>
  <c r="E240"/>
  <c r="H240" s="1"/>
  <c r="H17"/>
  <c r="H122"/>
  <c r="H77"/>
  <c r="H74"/>
  <c r="H71"/>
  <c r="H244"/>
  <c r="E241"/>
  <c r="G241"/>
  <c r="H186"/>
  <c r="H183" s="1"/>
  <c r="E183"/>
  <c r="G183"/>
  <c r="H65"/>
  <c r="G66"/>
  <c r="H151"/>
  <c r="H140"/>
  <c r="F119"/>
  <c r="H119" s="1"/>
  <c r="H69"/>
  <c r="H64" s="1"/>
  <c r="H68"/>
  <c r="H63" s="1"/>
  <c r="H14" s="1"/>
  <c r="E66"/>
  <c r="F66"/>
  <c r="E63"/>
  <c r="F63"/>
  <c r="H81"/>
  <c r="H89"/>
  <c r="G63"/>
  <c r="H97"/>
  <c r="H85"/>
  <c r="F53"/>
  <c r="F51" s="1"/>
  <c r="G53"/>
  <c r="G51" s="1"/>
  <c r="E53"/>
  <c r="E51" s="1"/>
  <c r="F57"/>
  <c r="G57"/>
  <c r="E57"/>
  <c r="H57"/>
  <c r="F54"/>
  <c r="G54"/>
  <c r="E54"/>
  <c r="H53"/>
  <c r="H51" s="1"/>
  <c r="F45"/>
  <c r="G45"/>
  <c r="E45"/>
  <c r="F44"/>
  <c r="G44"/>
  <c r="E44"/>
  <c r="E46"/>
  <c r="F46"/>
  <c r="G46"/>
  <c r="H44"/>
  <c r="H45"/>
  <c r="F34"/>
  <c r="G34"/>
  <c r="E34"/>
  <c r="F27"/>
  <c r="G27"/>
  <c r="E27"/>
  <c r="H27"/>
  <c r="H241" l="1"/>
  <c r="E255"/>
  <c r="H255" s="1"/>
  <c r="G61"/>
  <c r="G14"/>
  <c r="G237" s="1"/>
  <c r="G252" s="1"/>
  <c r="E14"/>
  <c r="E237" s="1"/>
  <c r="E61"/>
  <c r="H61"/>
  <c r="F61"/>
  <c r="F14"/>
  <c r="F237" s="1"/>
  <c r="F252" s="1"/>
  <c r="H66"/>
  <c r="E21"/>
  <c r="E15" s="1"/>
  <c r="F21"/>
  <c r="F238" s="1"/>
  <c r="F253" s="1"/>
  <c r="G22"/>
  <c r="G16" s="1"/>
  <c r="G239" s="1"/>
  <c r="G254" s="1"/>
  <c r="G42"/>
  <c r="G21"/>
  <c r="G15" s="1"/>
  <c r="G238" s="1"/>
  <c r="G253" s="1"/>
  <c r="E22"/>
  <c r="E16" s="1"/>
  <c r="E239" s="1"/>
  <c r="F22"/>
  <c r="F16" s="1"/>
  <c r="F239" s="1"/>
  <c r="F254" s="1"/>
  <c r="E42"/>
  <c r="F42"/>
  <c r="H42"/>
  <c r="H54"/>
  <c r="H34"/>
  <c r="E23"/>
  <c r="F23"/>
  <c r="H46"/>
  <c r="H26"/>
  <c r="H22" s="1"/>
  <c r="H16" s="1"/>
  <c r="G23"/>
  <c r="H25"/>
  <c r="H21" s="1"/>
  <c r="H237" l="1"/>
  <c r="H19"/>
  <c r="E254"/>
  <c r="H254" s="1"/>
  <c r="H239"/>
  <c r="E238"/>
  <c r="H15"/>
  <c r="H12" s="1"/>
  <c r="E252"/>
  <c r="H252" s="1"/>
  <c r="G235"/>
  <c r="G250" s="1"/>
  <c r="E235"/>
  <c r="F235"/>
  <c r="F250" s="1"/>
  <c r="E12"/>
  <c r="G12"/>
  <c r="G19"/>
  <c r="F19"/>
  <c r="E19"/>
  <c r="H23"/>
  <c r="E250" l="1"/>
  <c r="H250" s="1"/>
  <c r="H235"/>
  <c r="E253"/>
  <c r="H253" s="1"/>
  <c r="H238"/>
  <c r="F12"/>
</calcChain>
</file>

<file path=xl/sharedStrings.xml><?xml version="1.0" encoding="utf-8"?>
<sst xmlns="http://schemas.openxmlformats.org/spreadsheetml/2006/main" count="477" uniqueCount="165">
  <si>
    <t>Приложение</t>
  </si>
  <si>
    <t>№ п/п</t>
  </si>
  <si>
    <t>Цель, задача, мероприятие</t>
  </si>
  <si>
    <t>Срок реализации</t>
  </si>
  <si>
    <t>Участники программы</t>
  </si>
  <si>
    <t>Сумма расходов (тыс. рублей)</t>
  </si>
  <si>
    <t>Источники финансирования</t>
  </si>
  <si>
    <t>всего</t>
  </si>
  <si>
    <t>Муниципальная программа Романовского района«Развитие образования в Романовском районе»</t>
  </si>
  <si>
    <t>Всего по программе</t>
  </si>
  <si>
    <t xml:space="preserve">в том </t>
  </si>
  <si>
    <t>федеральный бюджет</t>
  </si>
  <si>
    <t>краевой бюджет</t>
  </si>
  <si>
    <t>местный бюджет</t>
  </si>
  <si>
    <t>внебюджетные источники</t>
  </si>
  <si>
    <t>Подпрограмма 1 «Развитие дошкольного образования в Романовском районе»</t>
  </si>
  <si>
    <t>Цель 1.1. Обеспечение доступности и качества дошкольного образования, в том числе за счет создания дополнительных мест</t>
  </si>
  <si>
    <t xml:space="preserve">Задача 1.1.1. Повышение доступности и качества услуг, предоставляемых населению района в сфере дошкольного образования </t>
  </si>
  <si>
    <t>в том числе</t>
  </si>
  <si>
    <t>Комитет по образованию</t>
  </si>
  <si>
    <t>Мероприятие 1.1.1.2. Разработка проектно-сметной документации, строительство, реконструкция и капитальный ремонт зданий дошкольных образовательных организаций с применением энергосберегающих технологий и материалов</t>
  </si>
  <si>
    <t>Задача 1.1.2. Повышение доступности услуг дошкольного образования для детей в возрасте до 3 лет</t>
  </si>
  <si>
    <t>Реализация мероприятий в рамках регионального проекта «Поддержка семей, имеющих детей»</t>
  </si>
  <si>
    <t>Задача 1.1.3. Создание условий для раннего развития детей в возрасте до 3 лет и реализация программ психолого-педагогической, методической и консультативной помощи родителям детей, получающих дошкольное образование в семье</t>
  </si>
  <si>
    <t>Мероприятие 1.1.3.2. Внедрение в Алтайском крае методических рекомендаций по обеспечению информационно-просветительской поддержки родителей, включающих создание, в том числе в дошкольных образовательных и общеобразовательных организациях, консультационных центров, обеспечивающих получение родителями детей дошкольного возраста методической, психолого-педагогической, в том числе диагностической и консультативной, помощи на безвозмездной основе</t>
  </si>
  <si>
    <t>Подпрограмма 2 «Развитие общего образования в Романовском районе»</t>
  </si>
  <si>
    <t>Цель 2.1. Повышение качества общего образования посредством обновления содержания и технологий обучения, а также за счет обновления материально-технической базы</t>
  </si>
  <si>
    <t>Задача 2.1.1. Развитие образовательной среды в системе общего образования, направленной на достижение современного качества учебных результатов, обеспечение готовности выпускников общеобразовательных организаций к дальнейшему обучению, деятельности в высокотехнологичной экономике и социализации</t>
  </si>
  <si>
    <t>краевый бюджет</t>
  </si>
  <si>
    <t>Мероприятие 2.1.1.3. Обеспечение расходов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</si>
  <si>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Мероприятие 2.1.1.5. Организация бесплатного горячего питания обучающихся, получающих начальное общее образование в муниципальных общеобразовательных учреждениях Романовского района</t>
  </si>
  <si>
    <t>Мероприятие 2.1.1.7. Организация и проведение государственной итоговой аттестации по программам основного общего и среднего общего образования</t>
  </si>
  <si>
    <t>Комитет по образованию, муниципальные общеобразовательные организации</t>
  </si>
  <si>
    <t>Мероприятие 2.1.1.8. Строительно-монтажные и пусконаладочные работы для подключения оборудования, приобретенного в целях реализации мероприятий по обеспечению развития информационно-телекоммуникационной инфраструктуры объектов общеобрвзовательных организаций</t>
  </si>
  <si>
    <t>местный ююджет</t>
  </si>
  <si>
    <t>Мероприятие 2.1.1.9. Приобретение детских новогодних подарков</t>
  </si>
  <si>
    <t>Реализация мероприятий в рамках регионального проекта «Современная школа»</t>
  </si>
  <si>
    <t>Задача 2.1.2. Внедрение на уровнях основного общего и среднего общего образования новых методов обучения и воспитания, образовательных технологий, обеспечивающих освоение обучающимися базовых навыков и умений, повышение их мотивации к обучению и вовлеченности в образовательный процесс, а также обновление содержания и совершенствование методов обучения предметной области «Технология»</t>
  </si>
  <si>
    <t>Мероприятие 2.1.2.1.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</t>
  </si>
  <si>
    <t>Реализация мероприятий в рамках регионального проекта «Успех каждого ребенка»</t>
  </si>
  <si>
    <t>Задача 2.1.3. Формирование эффективной системы выявления, поддержки и развития способностей и талантов у детей и молодежи, основанной на принципах справедливости, всеобщности и направленной на самоопределение и профессиональную ориентацию всех обучающихся</t>
  </si>
  <si>
    <t>Мероприятие 2.1.3.1. Создание в общеобразовательных организациях условий для занятий физической культурой и спортом</t>
  </si>
  <si>
    <t>Подпрограмма 3 «Развитие дополнительного образования детей и сферы отдыха и оздоровления детей в Романовском районе»</t>
  </si>
  <si>
    <t xml:space="preserve">Цель 3.1. Создание равных возможностей для позитивной социализации и успешности каждого ребенка с учетом изменения культурной, социальной и технологической среды </t>
  </si>
  <si>
    <t>внебюджет</t>
  </si>
  <si>
    <t>Задача 3.1.1. Развитие образовательной сети, организационно-экономических механизмов и инфраструктуры, обеспечивающих равный доступ населения к услугам дополнительного образования детей, для формирования у обучающихся социальных компетенций, гражданских установок, культуры здорового образа жизни</t>
  </si>
  <si>
    <t>Мероприятие 3.1.1.1. Выявление и поддержка одаренных детей и молодежи по направлениям дополнительного образования детей</t>
  </si>
  <si>
    <t>Мероприятие 3.1.1.2. Реализация проекта по обеспечению развития системы дополнительного образования детей посредством внедрение механизма персонифицированного финансирования</t>
  </si>
  <si>
    <t>Задача 3.1.2. Создание условий для обеспечения полноценного отдыха и оздоровления детей</t>
  </si>
  <si>
    <t>Мероприятие 3.1.2.1. Обеспечение организованными формами отдыха и оздоровления детей</t>
  </si>
  <si>
    <t>Подпрограмма 4 «Профессиональная подготовка, переподготовка, повышение квалификации и развитие кадрового потенциала Романовского района»</t>
  </si>
  <si>
    <t>Цель 4.1. Создание условий для развития кадрового потенциала Романовского района</t>
  </si>
  <si>
    <t>Задача 4.1.1. Повышение уровня квалификации, профессиональной компетенции педагогических и руководящих работников системы образования Романовского района</t>
  </si>
  <si>
    <t>Мероприятие 4.1.1.2. Повышение квалификации руководящих и педагогических работников системы образования, в том числе руководителей и специалистов органов управления образованием</t>
  </si>
  <si>
    <t>Задача 4.1.2. Мотивация педагогов к саморазвитию и повышению своей профессиональной компетентности</t>
  </si>
  <si>
    <t>Мероприятие 4.1.2.1. Осуществление единовременных выплат в целях поддержки молодых специалистов, их привлечения в сельские школы и закрепления в них</t>
  </si>
  <si>
    <t>Мероприятие 4.1.2.2. Выплата денежного поощрения победителям конкурса лучших педагогических работников муниципальных организаций, осуществляющих образовательную деятельность</t>
  </si>
  <si>
    <t>Мероприятие 4.1.2.3. Проведение мероприятий, профессиональных конкурсов, в том числе выплата премии победителям конкурсов «Учитель года Алтая» и «Педагогический дебют»</t>
  </si>
  <si>
    <t>Реализация мероприятий в рамках регионального проекта «Учитель будущего»</t>
  </si>
  <si>
    <t>Цель 5.1. Создание в Романовском районе новых мест в общеобразовательных организациях в соответствии с прогнозируемой потребностью и современными требованиями к условиям обучения</t>
  </si>
  <si>
    <t>Задача 5.1.1. Перевод обучающихся в новые здания общеобразовательных организаций из зданий с износом 50% и выше</t>
  </si>
  <si>
    <t>краевой  бюджет</t>
  </si>
  <si>
    <t>Реализация мероприятий в рамках регионального проекта "Современная школа"</t>
  </si>
  <si>
    <t>Задача 5.1.2. Создание новых мест в общеобразовательных организациях</t>
  </si>
  <si>
    <t>Мероприятие 5.1.2.1. Строительство зданий (пристроек к зданию), приобретение объектов недвижимости для размещения общеобразовательных организаций (продолжение реализации приоритетного проекта "Современная общеобразовательная среда для школьников")</t>
  </si>
  <si>
    <t>Подпрограмма 6 «Защита прав и интересов детей-сирот и детей, оставшихся без попечения родителей»</t>
  </si>
  <si>
    <t>Цель 6.1. Обеспечение защиты прав и интересов детей-сирот, детей, оставшихся без попечения родителей, содействие их семейному устройству и интеграции в общество</t>
  </si>
  <si>
    <t>Задача 6.1.1. Укрепление кадрового потенциала органа опеки и попечительства</t>
  </si>
  <si>
    <t>Мероприятие 6.1.1.1. Реализация программ повышения квалификации, профессиональной переподготовки и переобучения сотрудника органа опеки и попечительства</t>
  </si>
  <si>
    <t>Задача 6.1.2. Содействие семейному устройству детей-сирот и детей, оставшихся без попечения родителей, укреплению замещающих семей</t>
  </si>
  <si>
    <t>Мероприятие 6.1.2.1. Распространение в средствах массовой информации сведений о детях-сиротах и детях, оставшихся без попечения родителей, с целью их дальнейшего устройства на воспитание в семьи граждан</t>
  </si>
  <si>
    <t>* По согласованию.</t>
  </si>
  <si>
    <t>ОБЪЕМ</t>
  </si>
  <si>
    <t>финансовых ресурсов, необходимых для реализации муниципальной программы Романовского района</t>
  </si>
  <si>
    <t>«Развитие образования в Романовском районе»</t>
  </si>
  <si>
    <t>из федерального бюджета</t>
  </si>
  <si>
    <t>из краевого бюджета</t>
  </si>
  <si>
    <t>из местного бюджета</t>
  </si>
  <si>
    <t>из внебюджетных источников</t>
  </si>
  <si>
    <t>Капитальные вложения</t>
  </si>
  <si>
    <t>Прочие расходы</t>
  </si>
  <si>
    <t>Мероприятие 1.1.1.1. Обеспечение государственных гарантий реализации прав граждан на получение общедоступного и бесплатного дошкольного образования в дошкольных образовательных организациях</t>
  </si>
  <si>
    <t>Мероприятие 1.1.2.1. 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 (в рамках регионального проекта «Содействие занятости женщин – создание условий дошкольного образования для детей в возрасте до трех лет» национального проекта «Демография»)</t>
  </si>
  <si>
    <t>Комитет по образованию, муниципальные образовательные организации</t>
  </si>
  <si>
    <t>Мероприятие 1.1.3.1. Предоставление родителям (законным представителям) детей услуг психолого-педагогической, методической и консультативной помощи, а также оказание поддержки гражданам, желающим принять на воспитание в свои семьи детей, оставшихся без попечения родителей</t>
  </si>
  <si>
    <t>Мероприятие 2.1.1.1.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</si>
  <si>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1.1.1</t>
  </si>
  <si>
    <t>1.1</t>
  </si>
  <si>
    <t>1.1.1.1</t>
  </si>
  <si>
    <t>1.1.1.2</t>
  </si>
  <si>
    <t>1.1.1.3</t>
  </si>
  <si>
    <t>1.1.2</t>
  </si>
  <si>
    <t>1.1.2.1</t>
  </si>
  <si>
    <t>1.1.3</t>
  </si>
  <si>
    <t>1.1.3.1</t>
  </si>
  <si>
    <t>1.1.3.2</t>
  </si>
  <si>
    <t>2.1</t>
  </si>
  <si>
    <t>2.1.1</t>
  </si>
  <si>
    <t>2.1.1.1</t>
  </si>
  <si>
    <t>2.1.1.2</t>
  </si>
  <si>
    <t>2.1.1.3</t>
  </si>
  <si>
    <t>2.1.1.4</t>
  </si>
  <si>
    <t>2.1.1.5</t>
  </si>
  <si>
    <t>2.1.1.6</t>
  </si>
  <si>
    <t>2.1.1.8</t>
  </si>
  <si>
    <t>2.1.1.9</t>
  </si>
  <si>
    <t>2.1.1.7</t>
  </si>
  <si>
    <t xml:space="preserve">Комитет по образованию </t>
  </si>
  <si>
    <t>2.1.2</t>
  </si>
  <si>
    <t>2.1.2.1</t>
  </si>
  <si>
    <t>2.1.3</t>
  </si>
  <si>
    <t>2.1.3.1</t>
  </si>
  <si>
    <t>3.1</t>
  </si>
  <si>
    <t>3.1.1</t>
  </si>
  <si>
    <t>3.1.1.1</t>
  </si>
  <si>
    <t>3.1.1.2</t>
  </si>
  <si>
    <t>3.1.1.3</t>
  </si>
  <si>
    <t>3.1.2</t>
  </si>
  <si>
    <t>3.1.2.1</t>
  </si>
  <si>
    <t>4.1</t>
  </si>
  <si>
    <t>4.1.1</t>
  </si>
  <si>
    <t>4.1.1.2</t>
  </si>
  <si>
    <t>4.1.2</t>
  </si>
  <si>
    <t>4.1.2.1</t>
  </si>
  <si>
    <t>4.1.2.2</t>
  </si>
  <si>
    <t>4.1.2.3</t>
  </si>
  <si>
    <t>4.1.3</t>
  </si>
  <si>
    <t>Задача 4.1.3. Внедрение национальной системы профессионального роста педагогических работников</t>
  </si>
  <si>
    <t>Мероприятие 4.1.3.1. Повышение уровня профессионального мастерства педагогических работников системы общего, дополнительного образования детей и профессионального образования в форматах непрерывного образования</t>
  </si>
  <si>
    <t>Мероприятие 4.1.3.2. Внедрение системы аттестации руководителей общеобразовательных организаций</t>
  </si>
  <si>
    <t>4.1.3.1</t>
  </si>
  <si>
    <t>4.1.3.2</t>
  </si>
  <si>
    <t>5.1</t>
  </si>
  <si>
    <t>5.1.1</t>
  </si>
  <si>
    <t>5.1.1.1</t>
  </si>
  <si>
    <t>5.1.2</t>
  </si>
  <si>
    <t>5.1.2.1</t>
  </si>
  <si>
    <t>6.1</t>
  </si>
  <si>
    <t>6.1.1</t>
  </si>
  <si>
    <t>6.1.1.1</t>
  </si>
  <si>
    <t>6.1.2.1</t>
  </si>
  <si>
    <t>6.1.2</t>
  </si>
  <si>
    <t>Мероприятие 6.1.2.2. Проведение мероприятий с участием семей, воспитывающих детей-сирот и детей, оставшихся без попечения родителей, с целью пропаганды успешности приемных семей</t>
  </si>
  <si>
    <t>6.1.2.2</t>
  </si>
  <si>
    <t>Источники и направления расходов</t>
  </si>
  <si>
    <t>ВСЕГО</t>
  </si>
  <si>
    <t>Сумма расходов (тыс.рублей)</t>
  </si>
  <si>
    <t>Всего финансовых затрат</t>
  </si>
  <si>
    <t>НИОКР*</t>
  </si>
  <si>
    <t>3.1.1.4</t>
  </si>
  <si>
    <t>Мероприятие 3.1.1.4. Разработка проектно-сметной документации, строительство, реконструкция и капитальный ремонт зданий организаций дополнительного образования с применением энергосберегающих технологий и материалов</t>
  </si>
  <si>
    <t xml:space="preserve">Мероприятие 3.1.1.3. Реализация проекта по обеспечению 
развития системы дополнительного образования детей
посредством внедрение социального заказа
</t>
  </si>
  <si>
    <t>Подпрограмма 5 "Строительство, реконструкция, капитальный ремонт зданий, разработка проектно-сметной документации общеобразовательных учреждений с применением энергосберегающих технологий и материалов"</t>
  </si>
  <si>
    <t>Мероприятие 5.1.1.1. Проведение капитального ремонта в целях соблюдения требований к воздушно-тепловому режиму, водоснабжению, канализации и антитеррористической защищенности</t>
  </si>
  <si>
    <t>2025 год</t>
  </si>
  <si>
    <t>ПЕРЕЧЕНЬ                                                                                                                                                                                                                                                                                                                                                                                                                                                                                                                мероприятий муниципальной программы Романовского района «Развитие образования в Романовском районе на 2025-2027 годы»</t>
  </si>
  <si>
    <t>2026 год</t>
  </si>
  <si>
    <t>2027 год</t>
  </si>
  <si>
    <t>2025-2027 годы</t>
  </si>
  <si>
    <t>Мероприятие 1.1.1.3. Оснащение образовательных организаций, реализующих программы дошкольного образования, современным оборудованием, корпусной мебелью, спортивным инвентарем, компьютерной техникой и программным обеспечением, учебно-наглядными пособиями, мягким инвентарем, материалами, необходимыми для организации учебно-воспитательного процесса; мероприятия по повышению уровня пожарной безопасности организаций дошкольного образования</t>
  </si>
  <si>
    <t>Мероприятие 2.1.1.2. Обеспечение выплат ежемесячного денежного вознаграждения за классное руководство педагогическим работникам муниципальных общеобразовательных учреждений Романовского района, реализующих программы начального общего, основного общего, среднего общего образования, в том числе основные адаптированные общеобразовательные программы</t>
  </si>
  <si>
    <t>Мероприятие 2.1.1.4. Организация питания отдельных категорий обучающихся муниципальных общеобразовательных организаций (дети с ОВЗ, дети из многодетных семей, дети мобилизованных)</t>
  </si>
  <si>
    <t>Мероприятие 2.1.1.6. Оснащение образовательных организаций современным оборудованием, мебелью, компьютерной техникой и программным обеспечением, учебно-наглядными пособиями, мягким инвентарем, материалами, необходимыми для организации учебно-воспитательного процесса, мероприятия по повышению уровня пожарной безопасности организаций начального, общего и среднего образования</t>
  </si>
  <si>
    <t>1.1.1.4</t>
  </si>
  <si>
    <t>Мероприятие 1.1.1.4. Организация частичного питания в дошкольных учреждениях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</si>
</sst>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2" xfId="0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justify" vertical="center" wrapText="1"/>
    </xf>
    <xf numFmtId="4" fontId="3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0" fillId="0" borderId="0" xfId="0" applyBorder="1"/>
    <xf numFmtId="4" fontId="4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/>
    <xf numFmtId="4" fontId="3" fillId="0" borderId="2" xfId="0" applyNumberFormat="1" applyFont="1" applyBorder="1"/>
    <xf numFmtId="0" fontId="1" fillId="0" borderId="3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3" fillId="0" borderId="2" xfId="0" applyFont="1" applyBorder="1" applyAlignment="1">
      <alignment horizontal="justify" vertical="center" wrapText="1"/>
    </xf>
    <xf numFmtId="2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3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4" fontId="3" fillId="0" borderId="3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0" xfId="0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 wrapText="1"/>
    </xf>
    <xf numFmtId="49" fontId="3" fillId="0" borderId="8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4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49" fontId="3" fillId="0" borderId="8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49" fontId="3" fillId="0" borderId="4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M255"/>
  <sheetViews>
    <sheetView tabSelected="1" workbookViewId="0">
      <selection activeCell="G197" sqref="G197"/>
    </sheetView>
  </sheetViews>
  <sheetFormatPr defaultRowHeight="15"/>
  <cols>
    <col min="1" max="1" width="4.140625" customWidth="1"/>
    <col min="2" max="2" width="34.140625" customWidth="1"/>
    <col min="3" max="3" width="6.140625" customWidth="1"/>
    <col min="4" max="4" width="11.42578125" customWidth="1"/>
    <col min="5" max="5" width="14.42578125" customWidth="1"/>
    <col min="6" max="6" width="14.140625" customWidth="1"/>
    <col min="7" max="7" width="12.7109375" customWidth="1"/>
    <col min="8" max="8" width="13.42578125" customWidth="1"/>
    <col min="9" max="9" width="17.140625" customWidth="1"/>
    <col min="10" max="10" width="5.5703125" customWidth="1"/>
    <col min="11" max="11" width="8.5703125" customWidth="1"/>
  </cols>
  <sheetData>
    <row r="3" spans="1:13" ht="18.75">
      <c r="A3" s="1"/>
      <c r="H3" s="5" t="s">
        <v>0</v>
      </c>
    </row>
    <row r="4" spans="1:13" ht="17.25">
      <c r="A4" s="2"/>
    </row>
    <row r="5" spans="1:13" ht="0.75" customHeight="1">
      <c r="K5" s="8"/>
      <c r="L5" s="6"/>
      <c r="M5" s="6"/>
    </row>
    <row r="6" spans="1:13" ht="57" customHeight="1">
      <c r="A6" s="72" t="s">
        <v>155</v>
      </c>
      <c r="B6" s="72"/>
      <c r="C6" s="72"/>
      <c r="D6" s="72"/>
      <c r="E6" s="72"/>
      <c r="F6" s="72"/>
      <c r="G6" s="72"/>
      <c r="H6" s="72"/>
      <c r="I6" s="72"/>
      <c r="J6" s="8"/>
      <c r="K6" s="8"/>
      <c r="L6" s="6"/>
      <c r="M6" s="6"/>
    </row>
    <row r="7" spans="1:13" ht="15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3" ht="45" customHeight="1">
      <c r="A8" s="44" t="s">
        <v>1</v>
      </c>
      <c r="B8" s="44" t="s">
        <v>2</v>
      </c>
      <c r="C8" s="44" t="s">
        <v>3</v>
      </c>
      <c r="D8" s="44" t="s">
        <v>4</v>
      </c>
      <c r="E8" s="44" t="s">
        <v>5</v>
      </c>
      <c r="F8" s="44"/>
      <c r="G8" s="44"/>
      <c r="H8" s="44"/>
      <c r="I8" s="44" t="s">
        <v>6</v>
      </c>
      <c r="J8" s="20"/>
    </row>
    <row r="9" spans="1:13">
      <c r="A9" s="44"/>
      <c r="B9" s="44"/>
      <c r="C9" s="44"/>
      <c r="D9" s="44"/>
      <c r="E9" s="10" t="s">
        <v>154</v>
      </c>
      <c r="F9" s="10" t="s">
        <v>156</v>
      </c>
      <c r="G9" s="10" t="s">
        <v>157</v>
      </c>
      <c r="H9" s="10" t="s">
        <v>7</v>
      </c>
      <c r="I9" s="44"/>
      <c r="J9" s="20"/>
    </row>
    <row r="10" spans="1:13">
      <c r="A10" s="10">
        <v>1</v>
      </c>
      <c r="B10" s="10">
        <v>2</v>
      </c>
      <c r="C10" s="10">
        <v>3</v>
      </c>
      <c r="D10" s="10">
        <v>4</v>
      </c>
      <c r="E10" s="10">
        <v>5</v>
      </c>
      <c r="F10" s="10">
        <v>6</v>
      </c>
      <c r="G10" s="10">
        <v>7</v>
      </c>
      <c r="H10" s="10">
        <v>8</v>
      </c>
      <c r="I10" s="10">
        <v>9</v>
      </c>
      <c r="J10" s="4"/>
    </row>
    <row r="11" spans="1:13" ht="15.75" customHeight="1">
      <c r="A11" s="44" t="s">
        <v>8</v>
      </c>
      <c r="B11" s="44"/>
      <c r="C11" s="44"/>
      <c r="D11" s="44"/>
      <c r="E11" s="44"/>
      <c r="F11" s="44"/>
      <c r="G11" s="44"/>
      <c r="H11" s="44"/>
      <c r="I11" s="44"/>
      <c r="J11" s="7"/>
    </row>
    <row r="12" spans="1:13" ht="21" customHeight="1">
      <c r="A12" s="44">
        <v>1</v>
      </c>
      <c r="B12" s="44" t="s">
        <v>9</v>
      </c>
      <c r="C12" s="42"/>
      <c r="D12" s="42"/>
      <c r="E12" s="12">
        <f>E14+E15+E16+E17</f>
        <v>321588.5</v>
      </c>
      <c r="F12" s="12">
        <f t="shared" ref="F12:G12" si="0">F14+F15+F16+F17</f>
        <v>212389.7</v>
      </c>
      <c r="G12" s="12">
        <f t="shared" si="0"/>
        <v>312775.5</v>
      </c>
      <c r="H12" s="12">
        <f>H14+H15+H16+H17</f>
        <v>846753.70000000019</v>
      </c>
      <c r="I12" s="11" t="s">
        <v>7</v>
      </c>
      <c r="J12" s="20"/>
    </row>
    <row r="13" spans="1:13">
      <c r="A13" s="44"/>
      <c r="B13" s="44"/>
      <c r="C13" s="42"/>
      <c r="D13" s="42"/>
      <c r="E13" s="12"/>
      <c r="F13" s="12"/>
      <c r="G13" s="12"/>
      <c r="H13" s="12"/>
      <c r="I13" s="11" t="s">
        <v>10</v>
      </c>
      <c r="J13" s="20"/>
    </row>
    <row r="14" spans="1:13" ht="43.5" customHeight="1">
      <c r="A14" s="44"/>
      <c r="B14" s="44"/>
      <c r="C14" s="42"/>
      <c r="D14" s="42"/>
      <c r="E14" s="12">
        <f>E63+E185</f>
        <v>26561</v>
      </c>
      <c r="F14" s="12">
        <f t="shared" ref="F14:G14" si="1">F63+F185</f>
        <v>26432.300000000003</v>
      </c>
      <c r="G14" s="12">
        <f t="shared" si="1"/>
        <v>26307.5</v>
      </c>
      <c r="H14" s="12">
        <f>H63+H185</f>
        <v>79300.800000000003</v>
      </c>
      <c r="I14" s="11" t="s">
        <v>11</v>
      </c>
      <c r="J14" s="20"/>
    </row>
    <row r="15" spans="1:13" ht="34.5" customHeight="1">
      <c r="A15" s="44"/>
      <c r="B15" s="44"/>
      <c r="C15" s="42"/>
      <c r="D15" s="42"/>
      <c r="E15" s="12">
        <f>E21+E64+E121+E186</f>
        <v>275681.8</v>
      </c>
      <c r="F15" s="12">
        <f>F21+F64+F121+F186</f>
        <v>179889.10000000003</v>
      </c>
      <c r="G15" s="12">
        <f>G21+G64+G121+G186</f>
        <v>272685.2</v>
      </c>
      <c r="H15" s="12">
        <f>E15+F15+G15</f>
        <v>728256.10000000009</v>
      </c>
      <c r="I15" s="11" t="s">
        <v>12</v>
      </c>
      <c r="J15" s="20"/>
    </row>
    <row r="16" spans="1:13">
      <c r="A16" s="44"/>
      <c r="B16" s="44"/>
      <c r="C16" s="42"/>
      <c r="D16" s="42"/>
      <c r="E16" s="12">
        <f t="shared" ref="E16:G16" si="2">E22+E65+E122+E153+E187+E212</f>
        <v>19198.699999999997</v>
      </c>
      <c r="F16" s="12">
        <f t="shared" si="2"/>
        <v>5912.5</v>
      </c>
      <c r="G16" s="12">
        <f t="shared" si="2"/>
        <v>13617.7</v>
      </c>
      <c r="H16" s="12">
        <f>H22+H65+H122+H153+H187+H212</f>
        <v>38728.9</v>
      </c>
      <c r="I16" s="11" t="s">
        <v>13</v>
      </c>
      <c r="J16" s="20"/>
    </row>
    <row r="17" spans="1:10" ht="45" customHeight="1">
      <c r="A17" s="44"/>
      <c r="B17" s="44"/>
      <c r="C17" s="42"/>
      <c r="D17" s="42"/>
      <c r="E17" s="12">
        <f>E123</f>
        <v>147</v>
      </c>
      <c r="F17" s="12">
        <f t="shared" ref="F17:G17" si="3">F123</f>
        <v>155.80000000000001</v>
      </c>
      <c r="G17" s="12">
        <f t="shared" si="3"/>
        <v>165.1</v>
      </c>
      <c r="H17" s="12">
        <f>E17+F17+G17</f>
        <v>467.9</v>
      </c>
      <c r="I17" s="11" t="s">
        <v>14</v>
      </c>
      <c r="J17" s="20"/>
    </row>
    <row r="18" spans="1:10" ht="15.75" customHeight="1">
      <c r="A18" s="44" t="s">
        <v>15</v>
      </c>
      <c r="B18" s="44"/>
      <c r="C18" s="44"/>
      <c r="D18" s="44"/>
      <c r="E18" s="44"/>
      <c r="F18" s="44"/>
      <c r="G18" s="44"/>
      <c r="H18" s="44"/>
      <c r="I18" s="44"/>
      <c r="J18" s="7"/>
    </row>
    <row r="19" spans="1:10" ht="162.75" customHeight="1">
      <c r="A19" s="69" t="s">
        <v>87</v>
      </c>
      <c r="B19" s="42" t="s">
        <v>16</v>
      </c>
      <c r="C19" s="70" t="s">
        <v>158</v>
      </c>
      <c r="D19" s="71" t="s">
        <v>19</v>
      </c>
      <c r="E19" s="12">
        <f>E21+E22</f>
        <v>29161.8</v>
      </c>
      <c r="F19" s="12">
        <f t="shared" ref="F19:G19" si="4">F21+F22</f>
        <v>31018.2</v>
      </c>
      <c r="G19" s="12">
        <f t="shared" si="4"/>
        <v>29210.799999999999</v>
      </c>
      <c r="H19" s="12">
        <f>H21+H22</f>
        <v>89390.8</v>
      </c>
      <c r="I19" s="11" t="s">
        <v>7</v>
      </c>
      <c r="J19" s="20"/>
    </row>
    <row r="20" spans="1:10">
      <c r="A20" s="69"/>
      <c r="B20" s="42"/>
      <c r="C20" s="70"/>
      <c r="D20" s="71"/>
      <c r="E20" s="10"/>
      <c r="F20" s="10"/>
      <c r="G20" s="10"/>
      <c r="H20" s="11"/>
      <c r="I20" s="11" t="s">
        <v>10</v>
      </c>
      <c r="J20" s="20"/>
    </row>
    <row r="21" spans="1:10">
      <c r="A21" s="69"/>
      <c r="B21" s="42"/>
      <c r="C21" s="70"/>
      <c r="D21" s="71"/>
      <c r="E21" s="12">
        <f>E25+E44</f>
        <v>27509.3</v>
      </c>
      <c r="F21" s="12">
        <f t="shared" ref="F21:H21" si="5">F25+F44</f>
        <v>29272.400000000001</v>
      </c>
      <c r="G21" s="12">
        <f t="shared" si="5"/>
        <v>27714</v>
      </c>
      <c r="H21" s="12">
        <f t="shared" si="5"/>
        <v>84495.7</v>
      </c>
      <c r="I21" s="11" t="s">
        <v>12</v>
      </c>
      <c r="J21" s="20"/>
    </row>
    <row r="22" spans="1:10">
      <c r="A22" s="69"/>
      <c r="B22" s="42"/>
      <c r="C22" s="70"/>
      <c r="D22" s="71"/>
      <c r="E22" s="12">
        <f>E26+E45</f>
        <v>1652.5</v>
      </c>
      <c r="F22" s="12">
        <f t="shared" ref="F22:H22" si="6">F26+F45</f>
        <v>1745.8</v>
      </c>
      <c r="G22" s="12">
        <f t="shared" si="6"/>
        <v>1496.8</v>
      </c>
      <c r="H22" s="12">
        <f t="shared" si="6"/>
        <v>4895.1000000000004</v>
      </c>
      <c r="I22" s="11" t="s">
        <v>13</v>
      </c>
      <c r="J22" s="20"/>
    </row>
    <row r="23" spans="1:10" ht="27.75" customHeight="1">
      <c r="A23" s="69" t="s">
        <v>86</v>
      </c>
      <c r="B23" s="42" t="s">
        <v>17</v>
      </c>
      <c r="C23" s="70" t="s">
        <v>158</v>
      </c>
      <c r="D23" s="71" t="s">
        <v>19</v>
      </c>
      <c r="E23" s="12">
        <f>E25+E26</f>
        <v>29161.8</v>
      </c>
      <c r="F23" s="12">
        <f t="shared" ref="F23:H23" si="7">F25+F26</f>
        <v>31018.2</v>
      </c>
      <c r="G23" s="12">
        <f t="shared" si="7"/>
        <v>29210.799999999999</v>
      </c>
      <c r="H23" s="12">
        <f t="shared" si="7"/>
        <v>89390.8</v>
      </c>
      <c r="I23" s="11" t="s">
        <v>7</v>
      </c>
      <c r="J23" s="20"/>
    </row>
    <row r="24" spans="1:10" ht="27.75" customHeight="1">
      <c r="A24" s="69"/>
      <c r="B24" s="42"/>
      <c r="C24" s="70"/>
      <c r="D24" s="71"/>
      <c r="E24" s="14"/>
      <c r="F24" s="14"/>
      <c r="G24" s="14"/>
      <c r="H24" s="11"/>
      <c r="I24" s="11" t="s">
        <v>18</v>
      </c>
      <c r="J24" s="20"/>
    </row>
    <row r="25" spans="1:10">
      <c r="A25" s="69"/>
      <c r="B25" s="42"/>
      <c r="C25" s="70"/>
      <c r="D25" s="71"/>
      <c r="E25" s="12">
        <f>E29+E32+E36+E40</f>
        <v>27509.3</v>
      </c>
      <c r="F25" s="12">
        <f t="shared" ref="F25:G25" si="8">F29+F32+F36+F40</f>
        <v>29272.400000000001</v>
      </c>
      <c r="G25" s="12">
        <f t="shared" si="8"/>
        <v>27714</v>
      </c>
      <c r="H25" s="12">
        <f>SUM(E25:G25)</f>
        <v>84495.7</v>
      </c>
      <c r="I25" s="11" t="s">
        <v>12</v>
      </c>
      <c r="J25" s="20"/>
    </row>
    <row r="26" spans="1:10" ht="32.25" customHeight="1">
      <c r="A26" s="69"/>
      <c r="B26" s="42"/>
      <c r="C26" s="70"/>
      <c r="D26" s="71"/>
      <c r="E26" s="12">
        <f>E33+E37+E41</f>
        <v>1652.5</v>
      </c>
      <c r="F26" s="12">
        <f t="shared" ref="F26:G26" si="9">F33+F37+F41</f>
        <v>1745.8</v>
      </c>
      <c r="G26" s="12">
        <f t="shared" si="9"/>
        <v>1496.8</v>
      </c>
      <c r="H26" s="12">
        <f>SUM(E26:G26)</f>
        <v>4895.1000000000004</v>
      </c>
      <c r="I26" s="11" t="s">
        <v>13</v>
      </c>
      <c r="J26" s="20"/>
    </row>
    <row r="27" spans="1:10" ht="46.5" customHeight="1">
      <c r="A27" s="44" t="s">
        <v>88</v>
      </c>
      <c r="B27" s="42" t="s">
        <v>81</v>
      </c>
      <c r="C27" s="70" t="s">
        <v>158</v>
      </c>
      <c r="D27" s="66" t="s">
        <v>83</v>
      </c>
      <c r="E27" s="12">
        <f>E29</f>
        <v>24398</v>
      </c>
      <c r="F27" s="12">
        <f t="shared" ref="F27:H27" si="10">F29</f>
        <v>25861</v>
      </c>
      <c r="G27" s="12">
        <f t="shared" si="10"/>
        <v>27414</v>
      </c>
      <c r="H27" s="12">
        <f t="shared" si="10"/>
        <v>77673</v>
      </c>
      <c r="I27" s="11" t="s">
        <v>7</v>
      </c>
      <c r="J27" s="20"/>
    </row>
    <row r="28" spans="1:10" ht="35.25" customHeight="1">
      <c r="A28" s="44"/>
      <c r="B28" s="42"/>
      <c r="C28" s="70"/>
      <c r="D28" s="67"/>
      <c r="E28" s="10"/>
      <c r="F28" s="11"/>
      <c r="G28" s="10"/>
      <c r="H28" s="11"/>
      <c r="I28" s="11" t="s">
        <v>18</v>
      </c>
      <c r="J28" s="20"/>
    </row>
    <row r="29" spans="1:10" ht="52.5" customHeight="1">
      <c r="A29" s="44"/>
      <c r="B29" s="42"/>
      <c r="C29" s="70"/>
      <c r="D29" s="68"/>
      <c r="E29" s="12">
        <v>24398</v>
      </c>
      <c r="F29" s="12">
        <v>25861</v>
      </c>
      <c r="G29" s="12">
        <v>27414</v>
      </c>
      <c r="H29" s="12">
        <f>E29+F29+G29</f>
        <v>77673</v>
      </c>
      <c r="I29" s="11" t="s">
        <v>12</v>
      </c>
      <c r="J29" s="20"/>
    </row>
    <row r="30" spans="1:10" ht="36" customHeight="1">
      <c r="A30" s="44" t="s">
        <v>89</v>
      </c>
      <c r="B30" s="42" t="s">
        <v>20</v>
      </c>
      <c r="C30" s="70" t="s">
        <v>158</v>
      </c>
      <c r="D30" s="71" t="s">
        <v>83</v>
      </c>
      <c r="E30" s="12">
        <f>E32+E33</f>
        <v>3131.6000000000004</v>
      </c>
      <c r="F30" s="12">
        <f t="shared" ref="F30:H30" si="11">F32+F33</f>
        <v>3444.4</v>
      </c>
      <c r="G30" s="12">
        <f t="shared" si="11"/>
        <v>0</v>
      </c>
      <c r="H30" s="12">
        <f t="shared" si="11"/>
        <v>6576.0000000000009</v>
      </c>
      <c r="I30" s="11" t="s">
        <v>7</v>
      </c>
      <c r="J30" s="20"/>
    </row>
    <row r="31" spans="1:10" ht="27" customHeight="1">
      <c r="A31" s="44"/>
      <c r="B31" s="42"/>
      <c r="C31" s="70"/>
      <c r="D31" s="71"/>
      <c r="E31" s="14"/>
      <c r="F31" s="14"/>
      <c r="G31" s="14"/>
      <c r="H31" s="11"/>
      <c r="I31" s="11" t="s">
        <v>18</v>
      </c>
      <c r="J31" s="20"/>
    </row>
    <row r="32" spans="1:10" ht="37.5" customHeight="1">
      <c r="A32" s="44"/>
      <c r="B32" s="42"/>
      <c r="C32" s="70"/>
      <c r="D32" s="71"/>
      <c r="E32" s="12">
        <v>2844.3</v>
      </c>
      <c r="F32" s="12">
        <v>3128.4</v>
      </c>
      <c r="G32" s="12">
        <v>0</v>
      </c>
      <c r="H32" s="12">
        <f>E32+F32+G32</f>
        <v>5972.7000000000007</v>
      </c>
      <c r="I32" s="11" t="s">
        <v>12</v>
      </c>
      <c r="J32" s="20"/>
    </row>
    <row r="33" spans="1:10" ht="40.5" customHeight="1">
      <c r="A33" s="44"/>
      <c r="B33" s="42"/>
      <c r="C33" s="70"/>
      <c r="D33" s="71"/>
      <c r="E33" s="12">
        <v>287.3</v>
      </c>
      <c r="F33" s="12">
        <v>316</v>
      </c>
      <c r="G33" s="12">
        <v>0</v>
      </c>
      <c r="H33" s="12">
        <f>E33+F33+G33</f>
        <v>603.29999999999995</v>
      </c>
      <c r="I33" s="11" t="s">
        <v>13</v>
      </c>
      <c r="J33" s="20"/>
    </row>
    <row r="34" spans="1:10" ht="50.25" customHeight="1">
      <c r="A34" s="44" t="s">
        <v>90</v>
      </c>
      <c r="B34" s="42" t="s">
        <v>159</v>
      </c>
      <c r="C34" s="70" t="s">
        <v>158</v>
      </c>
      <c r="D34" s="71" t="s">
        <v>83</v>
      </c>
      <c r="E34" s="12">
        <f>E36+E37</f>
        <v>767</v>
      </c>
      <c r="F34" s="12">
        <f t="shared" ref="F34:H34" si="12">F36+F37</f>
        <v>813</v>
      </c>
      <c r="G34" s="12">
        <f t="shared" si="12"/>
        <v>861.8</v>
      </c>
      <c r="H34" s="12">
        <f t="shared" si="12"/>
        <v>2441.8000000000002</v>
      </c>
      <c r="I34" s="11" t="s">
        <v>7</v>
      </c>
      <c r="J34" s="20"/>
    </row>
    <row r="35" spans="1:10" ht="27.75" customHeight="1">
      <c r="A35" s="44"/>
      <c r="B35" s="42"/>
      <c r="C35" s="70"/>
      <c r="D35" s="71"/>
      <c r="E35" s="14"/>
      <c r="F35" s="14"/>
      <c r="G35" s="14"/>
      <c r="H35" s="11"/>
      <c r="I35" s="11" t="s">
        <v>18</v>
      </c>
      <c r="J35" s="20"/>
    </row>
    <row r="36" spans="1:10" ht="53.25" customHeight="1">
      <c r="A36" s="44"/>
      <c r="B36" s="42"/>
      <c r="C36" s="70"/>
      <c r="D36" s="71"/>
      <c r="E36" s="12">
        <v>267</v>
      </c>
      <c r="F36" s="12">
        <v>283</v>
      </c>
      <c r="G36" s="12">
        <v>300</v>
      </c>
      <c r="H36" s="12">
        <f>E36+F36+G36</f>
        <v>850</v>
      </c>
      <c r="I36" s="11" t="s">
        <v>12</v>
      </c>
      <c r="J36" s="20"/>
    </row>
    <row r="37" spans="1:10" ht="92.25" customHeight="1">
      <c r="A37" s="44"/>
      <c r="B37" s="42"/>
      <c r="C37" s="70"/>
      <c r="D37" s="71"/>
      <c r="E37" s="12">
        <v>500</v>
      </c>
      <c r="F37" s="12">
        <v>530</v>
      </c>
      <c r="G37" s="12">
        <v>561.79999999999995</v>
      </c>
      <c r="H37" s="12">
        <f>E37+F37+G37</f>
        <v>1591.8</v>
      </c>
      <c r="I37" s="11" t="s">
        <v>13</v>
      </c>
      <c r="J37" s="20"/>
    </row>
    <row r="38" spans="1:10" ht="36" customHeight="1">
      <c r="A38" s="44" t="s">
        <v>163</v>
      </c>
      <c r="B38" s="42" t="s">
        <v>164</v>
      </c>
      <c r="C38" s="70" t="s">
        <v>158</v>
      </c>
      <c r="D38" s="71" t="s">
        <v>83</v>
      </c>
      <c r="E38" s="12">
        <f>E40+E41</f>
        <v>865.2</v>
      </c>
      <c r="F38" s="12">
        <f t="shared" ref="F38:H38" si="13">F40+F41</f>
        <v>899.8</v>
      </c>
      <c r="G38" s="12">
        <f t="shared" si="13"/>
        <v>935</v>
      </c>
      <c r="H38" s="12">
        <f t="shared" si="13"/>
        <v>2700</v>
      </c>
      <c r="I38" s="31" t="s">
        <v>7</v>
      </c>
      <c r="J38" s="20"/>
    </row>
    <row r="39" spans="1:10" ht="27" customHeight="1">
      <c r="A39" s="44"/>
      <c r="B39" s="42"/>
      <c r="C39" s="70"/>
      <c r="D39" s="71"/>
      <c r="E39" s="32"/>
      <c r="F39" s="32"/>
      <c r="G39" s="32"/>
      <c r="H39" s="31"/>
      <c r="I39" s="31" t="s">
        <v>18</v>
      </c>
      <c r="J39" s="20"/>
    </row>
    <row r="40" spans="1:10" ht="37.5" customHeight="1">
      <c r="A40" s="44"/>
      <c r="B40" s="42"/>
      <c r="C40" s="70"/>
      <c r="D40" s="71"/>
      <c r="E40" s="12">
        <v>0</v>
      </c>
      <c r="F40" s="12">
        <v>0</v>
      </c>
      <c r="G40" s="12">
        <v>0</v>
      </c>
      <c r="H40" s="12">
        <f>E40+F40+G40</f>
        <v>0</v>
      </c>
      <c r="I40" s="31" t="s">
        <v>12</v>
      </c>
      <c r="J40" s="20"/>
    </row>
    <row r="41" spans="1:10" ht="40.5" customHeight="1">
      <c r="A41" s="44"/>
      <c r="B41" s="42"/>
      <c r="C41" s="70"/>
      <c r="D41" s="71"/>
      <c r="E41" s="12">
        <v>865.2</v>
      </c>
      <c r="F41" s="12">
        <v>899.8</v>
      </c>
      <c r="G41" s="12">
        <v>935</v>
      </c>
      <c r="H41" s="12">
        <f>E41+F41+G41</f>
        <v>2700</v>
      </c>
      <c r="I41" s="31" t="s">
        <v>13</v>
      </c>
      <c r="J41" s="20"/>
    </row>
    <row r="42" spans="1:10" ht="36.75" customHeight="1">
      <c r="A42" s="69" t="s">
        <v>91</v>
      </c>
      <c r="B42" s="42" t="s">
        <v>21</v>
      </c>
      <c r="C42" s="70" t="s">
        <v>158</v>
      </c>
      <c r="D42" s="71" t="s">
        <v>19</v>
      </c>
      <c r="E42" s="12">
        <f>E44+E45</f>
        <v>0</v>
      </c>
      <c r="F42" s="12">
        <f t="shared" ref="F42:H42" si="14">F44+F45</f>
        <v>0</v>
      </c>
      <c r="G42" s="12">
        <f t="shared" si="14"/>
        <v>0</v>
      </c>
      <c r="H42" s="12">
        <f t="shared" si="14"/>
        <v>0</v>
      </c>
      <c r="I42" s="11" t="s">
        <v>7</v>
      </c>
      <c r="J42" s="20"/>
    </row>
    <row r="43" spans="1:10" ht="30" customHeight="1">
      <c r="A43" s="69"/>
      <c r="B43" s="42"/>
      <c r="C43" s="70"/>
      <c r="D43" s="71"/>
      <c r="E43" s="14"/>
      <c r="F43" s="14"/>
      <c r="G43" s="14"/>
      <c r="H43" s="11"/>
      <c r="I43" s="11" t="s">
        <v>18</v>
      </c>
      <c r="J43" s="20"/>
    </row>
    <row r="44" spans="1:10">
      <c r="A44" s="69"/>
      <c r="B44" s="42"/>
      <c r="C44" s="70"/>
      <c r="D44" s="71"/>
      <c r="E44" s="12">
        <f>E48</f>
        <v>0</v>
      </c>
      <c r="F44" s="12">
        <f t="shared" ref="F44:H44" si="15">F48</f>
        <v>0</v>
      </c>
      <c r="G44" s="12">
        <f t="shared" si="15"/>
        <v>0</v>
      </c>
      <c r="H44" s="12">
        <f t="shared" si="15"/>
        <v>0</v>
      </c>
      <c r="I44" s="11" t="s">
        <v>12</v>
      </c>
      <c r="J44" s="20"/>
    </row>
    <row r="45" spans="1:10">
      <c r="A45" s="69"/>
      <c r="B45" s="42"/>
      <c r="C45" s="70"/>
      <c r="D45" s="71"/>
      <c r="E45" s="12">
        <f>E49</f>
        <v>0</v>
      </c>
      <c r="F45" s="12">
        <f t="shared" ref="F45:H45" si="16">F49</f>
        <v>0</v>
      </c>
      <c r="G45" s="12">
        <f t="shared" si="16"/>
        <v>0</v>
      </c>
      <c r="H45" s="12">
        <f t="shared" si="16"/>
        <v>0</v>
      </c>
      <c r="I45" s="11" t="s">
        <v>13</v>
      </c>
      <c r="J45" s="20"/>
    </row>
    <row r="46" spans="1:10" ht="38.25" customHeight="1">
      <c r="A46" s="69" t="s">
        <v>92</v>
      </c>
      <c r="B46" s="48" t="s">
        <v>82</v>
      </c>
      <c r="C46" s="70" t="s">
        <v>158</v>
      </c>
      <c r="D46" s="71" t="s">
        <v>83</v>
      </c>
      <c r="E46" s="12">
        <f>E48+E49</f>
        <v>0</v>
      </c>
      <c r="F46" s="12">
        <f t="shared" ref="F46:H46" si="17">F48+F49</f>
        <v>0</v>
      </c>
      <c r="G46" s="12">
        <f t="shared" si="17"/>
        <v>0</v>
      </c>
      <c r="H46" s="12">
        <f t="shared" si="17"/>
        <v>0</v>
      </c>
      <c r="I46" s="49" t="s">
        <v>7</v>
      </c>
      <c r="J46" s="7"/>
    </row>
    <row r="47" spans="1:10" ht="35.25" customHeight="1">
      <c r="A47" s="69"/>
      <c r="B47" s="48"/>
      <c r="C47" s="70"/>
      <c r="D47" s="71"/>
      <c r="E47" s="14"/>
      <c r="F47" s="14"/>
      <c r="G47" s="14"/>
      <c r="H47" s="11"/>
      <c r="I47" s="49"/>
      <c r="J47" s="20"/>
    </row>
    <row r="48" spans="1:10" ht="43.5" customHeight="1">
      <c r="A48" s="69"/>
      <c r="B48" s="48"/>
      <c r="C48" s="70"/>
      <c r="D48" s="71"/>
      <c r="E48" s="12">
        <v>0</v>
      </c>
      <c r="F48" s="12">
        <v>0</v>
      </c>
      <c r="G48" s="12">
        <v>0</v>
      </c>
      <c r="H48" s="15">
        <f>E48+F48+G48</f>
        <v>0</v>
      </c>
      <c r="I48" s="11" t="s">
        <v>12</v>
      </c>
      <c r="J48" s="20"/>
    </row>
    <row r="49" spans="1:10" ht="78" customHeight="1">
      <c r="A49" s="69"/>
      <c r="B49" s="48"/>
      <c r="C49" s="70"/>
      <c r="D49" s="71"/>
      <c r="E49" s="12">
        <v>0</v>
      </c>
      <c r="F49" s="12">
        <v>0</v>
      </c>
      <c r="G49" s="12">
        <v>0</v>
      </c>
      <c r="H49" s="15">
        <f>E49+F49+G49</f>
        <v>0</v>
      </c>
      <c r="I49" s="11" t="s">
        <v>13</v>
      </c>
      <c r="J49" s="20"/>
    </row>
    <row r="50" spans="1:10" ht="15.75" customHeight="1">
      <c r="A50" s="44" t="s">
        <v>22</v>
      </c>
      <c r="B50" s="44"/>
      <c r="C50" s="44"/>
      <c r="D50" s="44"/>
      <c r="E50" s="44"/>
      <c r="F50" s="44"/>
      <c r="G50" s="44"/>
      <c r="H50" s="44"/>
      <c r="I50" s="44"/>
      <c r="J50" s="7"/>
    </row>
    <row r="51" spans="1:10" ht="64.5" customHeight="1">
      <c r="A51" s="69" t="s">
        <v>93</v>
      </c>
      <c r="B51" s="42" t="s">
        <v>23</v>
      </c>
      <c r="C51" s="42" t="s">
        <v>158</v>
      </c>
      <c r="D51" s="42" t="s">
        <v>19</v>
      </c>
      <c r="E51" s="12">
        <f>E53</f>
        <v>0</v>
      </c>
      <c r="F51" s="12">
        <f t="shared" ref="F51:H51" si="18">F53</f>
        <v>0</v>
      </c>
      <c r="G51" s="12">
        <f t="shared" si="18"/>
        <v>0</v>
      </c>
      <c r="H51" s="12">
        <f t="shared" si="18"/>
        <v>0</v>
      </c>
      <c r="I51" s="11" t="s">
        <v>7</v>
      </c>
      <c r="J51" s="20"/>
    </row>
    <row r="52" spans="1:10">
      <c r="A52" s="69"/>
      <c r="B52" s="42"/>
      <c r="C52" s="42"/>
      <c r="D52" s="42"/>
      <c r="E52" s="10"/>
      <c r="F52" s="10"/>
      <c r="G52" s="10"/>
      <c r="H52" s="11"/>
      <c r="I52" s="11" t="s">
        <v>18</v>
      </c>
      <c r="J52" s="20"/>
    </row>
    <row r="53" spans="1:10" ht="47.25" customHeight="1">
      <c r="A53" s="69"/>
      <c r="B53" s="42"/>
      <c r="C53" s="42"/>
      <c r="D53" s="42"/>
      <c r="E53" s="12">
        <f>E56+E59</f>
        <v>0</v>
      </c>
      <c r="F53" s="12">
        <f t="shared" ref="F53:H53" si="19">F56+F59</f>
        <v>0</v>
      </c>
      <c r="G53" s="12">
        <f t="shared" si="19"/>
        <v>0</v>
      </c>
      <c r="H53" s="12">
        <f t="shared" si="19"/>
        <v>0</v>
      </c>
      <c r="I53" s="11" t="s">
        <v>13</v>
      </c>
      <c r="J53" s="20"/>
    </row>
    <row r="54" spans="1:10" ht="45" customHeight="1">
      <c r="A54" s="69" t="s">
        <v>94</v>
      </c>
      <c r="B54" s="42" t="s">
        <v>84</v>
      </c>
      <c r="C54" s="70" t="s">
        <v>158</v>
      </c>
      <c r="D54" s="42" t="s">
        <v>83</v>
      </c>
      <c r="E54" s="12">
        <f>E56</f>
        <v>0</v>
      </c>
      <c r="F54" s="12">
        <f t="shared" ref="F54:H54" si="20">F56</f>
        <v>0</v>
      </c>
      <c r="G54" s="12">
        <f t="shared" si="20"/>
        <v>0</v>
      </c>
      <c r="H54" s="12">
        <f t="shared" si="20"/>
        <v>0</v>
      </c>
      <c r="I54" s="11" t="s">
        <v>7</v>
      </c>
      <c r="J54" s="20"/>
    </row>
    <row r="55" spans="1:10">
      <c r="A55" s="69"/>
      <c r="B55" s="42"/>
      <c r="C55" s="70"/>
      <c r="D55" s="42"/>
      <c r="E55" s="10"/>
      <c r="F55" s="10"/>
      <c r="G55" s="10"/>
      <c r="H55" s="11"/>
      <c r="I55" s="11" t="s">
        <v>18</v>
      </c>
      <c r="J55" s="20"/>
    </row>
    <row r="56" spans="1:10" ht="71.25" customHeight="1">
      <c r="A56" s="69"/>
      <c r="B56" s="42"/>
      <c r="C56" s="70"/>
      <c r="D56" s="42"/>
      <c r="E56" s="12">
        <v>0</v>
      </c>
      <c r="F56" s="12">
        <v>0</v>
      </c>
      <c r="G56" s="12">
        <v>0</v>
      </c>
      <c r="H56" s="12">
        <f>E56+F56+G56</f>
        <v>0</v>
      </c>
      <c r="I56" s="11" t="s">
        <v>13</v>
      </c>
      <c r="J56" s="20"/>
    </row>
    <row r="57" spans="1:10" ht="51.75" customHeight="1">
      <c r="A57" s="69" t="s">
        <v>95</v>
      </c>
      <c r="B57" s="49" t="s">
        <v>24</v>
      </c>
      <c r="C57" s="70" t="s">
        <v>158</v>
      </c>
      <c r="D57" s="42" t="s">
        <v>83</v>
      </c>
      <c r="E57" s="12">
        <f>E59</f>
        <v>0</v>
      </c>
      <c r="F57" s="12">
        <f t="shared" ref="F57:H57" si="21">F59</f>
        <v>0</v>
      </c>
      <c r="G57" s="12">
        <f t="shared" si="21"/>
        <v>0</v>
      </c>
      <c r="H57" s="12">
        <f t="shared" si="21"/>
        <v>0</v>
      </c>
      <c r="I57" s="11" t="s">
        <v>7</v>
      </c>
      <c r="J57" s="20"/>
    </row>
    <row r="58" spans="1:10" ht="42.75" customHeight="1">
      <c r="A58" s="69"/>
      <c r="B58" s="49"/>
      <c r="C58" s="70"/>
      <c r="D58" s="42"/>
      <c r="E58" s="10"/>
      <c r="F58" s="10"/>
      <c r="G58" s="10"/>
      <c r="H58" s="11"/>
      <c r="I58" s="11" t="s">
        <v>18</v>
      </c>
      <c r="J58" s="20"/>
    </row>
    <row r="59" spans="1:10" ht="132" customHeight="1">
      <c r="A59" s="69"/>
      <c r="B59" s="49"/>
      <c r="C59" s="70"/>
      <c r="D59" s="42"/>
      <c r="E59" s="12">
        <v>0</v>
      </c>
      <c r="F59" s="12">
        <v>0</v>
      </c>
      <c r="G59" s="12">
        <v>0</v>
      </c>
      <c r="H59" s="12">
        <f>E59+F59+G59</f>
        <v>0</v>
      </c>
      <c r="I59" s="11" t="s">
        <v>13</v>
      </c>
      <c r="J59" s="20"/>
    </row>
    <row r="60" spans="1:10" ht="15" customHeight="1">
      <c r="A60" s="44" t="s">
        <v>25</v>
      </c>
      <c r="B60" s="44"/>
      <c r="C60" s="44"/>
      <c r="D60" s="44"/>
      <c r="E60" s="44"/>
      <c r="F60" s="44"/>
      <c r="G60" s="44"/>
      <c r="H60" s="44"/>
      <c r="I60" s="44"/>
      <c r="J60" s="7"/>
    </row>
    <row r="61" spans="1:10" ht="39" customHeight="1">
      <c r="A61" s="63" t="s">
        <v>96</v>
      </c>
      <c r="B61" s="60" t="s">
        <v>26</v>
      </c>
      <c r="C61" s="66" t="s">
        <v>158</v>
      </c>
      <c r="D61" s="66" t="s">
        <v>19</v>
      </c>
      <c r="E61" s="12">
        <f>E63+E64+E65</f>
        <v>169250.80000000002</v>
      </c>
      <c r="F61" s="12">
        <f t="shared" ref="F61:H61" si="22">F63+F64+F65</f>
        <v>177700.90000000005</v>
      </c>
      <c r="G61" s="12">
        <f t="shared" si="22"/>
        <v>186581.30000000002</v>
      </c>
      <c r="H61" s="12">
        <f t="shared" si="22"/>
        <v>533533</v>
      </c>
      <c r="I61" s="11" t="s">
        <v>7</v>
      </c>
    </row>
    <row r="62" spans="1:10" ht="30.75" customHeight="1">
      <c r="A62" s="64"/>
      <c r="B62" s="61"/>
      <c r="C62" s="67"/>
      <c r="D62" s="67"/>
      <c r="E62" s="10"/>
      <c r="F62" s="10"/>
      <c r="G62" s="10"/>
      <c r="H62" s="11"/>
      <c r="I62" s="11" t="s">
        <v>18</v>
      </c>
    </row>
    <row r="63" spans="1:10" ht="28.5" customHeight="1">
      <c r="A63" s="64"/>
      <c r="B63" s="61"/>
      <c r="C63" s="67"/>
      <c r="D63" s="67"/>
      <c r="E63" s="12">
        <f>E68</f>
        <v>26561</v>
      </c>
      <c r="F63" s="12">
        <f t="shared" ref="F63:H63" si="23">F68</f>
        <v>26432.300000000003</v>
      </c>
      <c r="G63" s="12">
        <f t="shared" si="23"/>
        <v>26307.5</v>
      </c>
      <c r="H63" s="12">
        <f t="shared" si="23"/>
        <v>79300.800000000003</v>
      </c>
      <c r="I63" s="11" t="s">
        <v>11</v>
      </c>
    </row>
    <row r="64" spans="1:10">
      <c r="A64" s="64"/>
      <c r="B64" s="61"/>
      <c r="C64" s="67"/>
      <c r="D64" s="67"/>
      <c r="E64" s="12">
        <f>E69</f>
        <v>141275.20000000001</v>
      </c>
      <c r="F64" s="12">
        <f t="shared" ref="F64:H64" si="24">F69</f>
        <v>149768.70000000004</v>
      </c>
      <c r="G64" s="12">
        <f t="shared" si="24"/>
        <v>158684.80000000002</v>
      </c>
      <c r="H64" s="12">
        <f t="shared" si="24"/>
        <v>449728.7</v>
      </c>
      <c r="I64" s="11" t="s">
        <v>12</v>
      </c>
    </row>
    <row r="65" spans="1:9">
      <c r="A65" s="65"/>
      <c r="B65" s="62"/>
      <c r="C65" s="68"/>
      <c r="D65" s="68"/>
      <c r="E65" s="12">
        <f>E70+E107+E114</f>
        <v>1414.6</v>
      </c>
      <c r="F65" s="12">
        <f t="shared" ref="F65:H65" si="25">F70+F107+F114</f>
        <v>1499.9</v>
      </c>
      <c r="G65" s="12">
        <f t="shared" si="25"/>
        <v>1589</v>
      </c>
      <c r="H65" s="12">
        <f t="shared" si="25"/>
        <v>4503.5</v>
      </c>
      <c r="I65" s="11" t="s">
        <v>13</v>
      </c>
    </row>
    <row r="66" spans="1:9" ht="31.5" customHeight="1">
      <c r="A66" s="63" t="s">
        <v>97</v>
      </c>
      <c r="B66" s="60" t="s">
        <v>27</v>
      </c>
      <c r="C66" s="66" t="s">
        <v>158</v>
      </c>
      <c r="D66" s="66" t="s">
        <v>19</v>
      </c>
      <c r="E66" s="12">
        <f>E68+E69+E70</f>
        <v>169190.80000000002</v>
      </c>
      <c r="F66" s="12">
        <f t="shared" ref="F66:H66" si="26">F68+F69+F70</f>
        <v>177636.90000000005</v>
      </c>
      <c r="G66" s="12">
        <f t="shared" si="26"/>
        <v>186514.30000000002</v>
      </c>
      <c r="H66" s="12">
        <f t="shared" si="26"/>
        <v>533342</v>
      </c>
      <c r="I66" s="11" t="s">
        <v>7</v>
      </c>
    </row>
    <row r="67" spans="1:9">
      <c r="A67" s="64"/>
      <c r="B67" s="61"/>
      <c r="C67" s="67"/>
      <c r="D67" s="67"/>
      <c r="E67" s="11"/>
      <c r="F67" s="10"/>
      <c r="G67" s="10"/>
      <c r="H67" s="11"/>
      <c r="I67" s="11" t="s">
        <v>18</v>
      </c>
    </row>
    <row r="68" spans="1:9" ht="29.25" customHeight="1">
      <c r="A68" s="64"/>
      <c r="B68" s="61"/>
      <c r="C68" s="67"/>
      <c r="D68" s="67"/>
      <c r="E68" s="12">
        <f>E76+E79+E87</f>
        <v>26561</v>
      </c>
      <c r="F68" s="12">
        <f t="shared" ref="F68:H68" si="27">F76+F79+F87</f>
        <v>26432.300000000003</v>
      </c>
      <c r="G68" s="12">
        <f t="shared" si="27"/>
        <v>26307.5</v>
      </c>
      <c r="H68" s="12">
        <f t="shared" si="27"/>
        <v>79300.800000000003</v>
      </c>
      <c r="I68" s="11" t="s">
        <v>11</v>
      </c>
    </row>
    <row r="69" spans="1:9">
      <c r="A69" s="64"/>
      <c r="B69" s="61"/>
      <c r="C69" s="67"/>
      <c r="D69" s="67"/>
      <c r="E69" s="12">
        <f>E73+E80+E83+E88+E91+E95+E99</f>
        <v>141275.20000000001</v>
      </c>
      <c r="F69" s="12">
        <f>F73+F80+F83+F88+F91+F95+F99</f>
        <v>149768.70000000004</v>
      </c>
      <c r="G69" s="12">
        <f>G73+G80+G83+G88+G91+G95+G99</f>
        <v>158684.80000000002</v>
      </c>
      <c r="H69" s="12">
        <f>H73+H80+H83+H88+H91+H95+H99</f>
        <v>449728.7</v>
      </c>
      <c r="I69" s="11" t="s">
        <v>28</v>
      </c>
    </row>
    <row r="70" spans="1:9">
      <c r="A70" s="65"/>
      <c r="B70" s="62"/>
      <c r="C70" s="68"/>
      <c r="D70" s="68"/>
      <c r="E70" s="12">
        <f>E84+E92+E100+E103+E96</f>
        <v>1354.6</v>
      </c>
      <c r="F70" s="12">
        <f t="shared" ref="F70:H70" si="28">F84+F92+F100+F103+F96</f>
        <v>1435.9</v>
      </c>
      <c r="G70" s="12">
        <f t="shared" si="28"/>
        <v>1522</v>
      </c>
      <c r="H70" s="12">
        <f t="shared" si="28"/>
        <v>4312.5</v>
      </c>
      <c r="I70" s="11" t="s">
        <v>13</v>
      </c>
    </row>
    <row r="71" spans="1:9" ht="118.5" customHeight="1">
      <c r="A71" s="42" t="s">
        <v>98</v>
      </c>
      <c r="B71" s="42" t="s">
        <v>85</v>
      </c>
      <c r="C71" s="49" t="s">
        <v>158</v>
      </c>
      <c r="D71" s="66" t="s">
        <v>32</v>
      </c>
      <c r="E71" s="15">
        <f>E73</f>
        <v>136068</v>
      </c>
      <c r="F71" s="15">
        <f t="shared" ref="F71:G71" si="29">F73</f>
        <v>144233</v>
      </c>
      <c r="G71" s="15">
        <f t="shared" si="29"/>
        <v>152887</v>
      </c>
      <c r="H71" s="12">
        <f>E71+F71+G71</f>
        <v>433188</v>
      </c>
      <c r="I71" s="11" t="s">
        <v>7</v>
      </c>
    </row>
    <row r="72" spans="1:9" ht="30" customHeight="1">
      <c r="A72" s="42"/>
      <c r="B72" s="42"/>
      <c r="C72" s="49"/>
      <c r="D72" s="67"/>
      <c r="E72" s="14"/>
      <c r="F72" s="14"/>
      <c r="G72" s="14"/>
      <c r="H72" s="11"/>
      <c r="I72" s="11" t="s">
        <v>18</v>
      </c>
    </row>
    <row r="73" spans="1:9">
      <c r="A73" s="42"/>
      <c r="B73" s="42"/>
      <c r="C73" s="49"/>
      <c r="D73" s="68"/>
      <c r="E73" s="12">
        <v>136068</v>
      </c>
      <c r="F73" s="12">
        <v>144233</v>
      </c>
      <c r="G73" s="12">
        <v>152887</v>
      </c>
      <c r="H73" s="12">
        <f>E73+F73+G73</f>
        <v>433188</v>
      </c>
      <c r="I73" s="11" t="s">
        <v>12</v>
      </c>
    </row>
    <row r="74" spans="1:9" ht="130.5" customHeight="1">
      <c r="A74" s="42" t="s">
        <v>99</v>
      </c>
      <c r="B74" s="42" t="s">
        <v>160</v>
      </c>
      <c r="C74" s="49" t="s">
        <v>158</v>
      </c>
      <c r="D74" s="66" t="s">
        <v>32</v>
      </c>
      <c r="E74" s="12">
        <f>E76</f>
        <v>21287.7</v>
      </c>
      <c r="F74" s="12">
        <f t="shared" ref="F74:G74" si="30">F76</f>
        <v>21287.7</v>
      </c>
      <c r="G74" s="12">
        <f t="shared" si="30"/>
        <v>21287.7</v>
      </c>
      <c r="H74" s="12">
        <f>E74+F74+G74</f>
        <v>63863.100000000006</v>
      </c>
      <c r="I74" s="11" t="s">
        <v>7</v>
      </c>
    </row>
    <row r="75" spans="1:9">
      <c r="A75" s="42"/>
      <c r="B75" s="42"/>
      <c r="C75" s="49"/>
      <c r="D75" s="67"/>
      <c r="E75" s="14"/>
      <c r="F75" s="14"/>
      <c r="G75" s="14"/>
      <c r="H75" s="11"/>
      <c r="I75" s="11" t="s">
        <v>18</v>
      </c>
    </row>
    <row r="76" spans="1:9" ht="30">
      <c r="A76" s="42"/>
      <c r="B76" s="42"/>
      <c r="C76" s="49"/>
      <c r="D76" s="68"/>
      <c r="E76" s="12">
        <v>21287.7</v>
      </c>
      <c r="F76" s="12">
        <v>21287.7</v>
      </c>
      <c r="G76" s="12">
        <v>21287.7</v>
      </c>
      <c r="H76" s="12">
        <f>E76+F76+G76</f>
        <v>63863.100000000006</v>
      </c>
      <c r="I76" s="11" t="s">
        <v>11</v>
      </c>
    </row>
    <row r="77" spans="1:9" ht="36" customHeight="1">
      <c r="A77" s="42" t="s">
        <v>100</v>
      </c>
      <c r="B77" s="42" t="s">
        <v>29</v>
      </c>
      <c r="C77" s="70" t="s">
        <v>158</v>
      </c>
      <c r="D77" s="66" t="s">
        <v>32</v>
      </c>
      <c r="E77" s="12">
        <f>E79+E80</f>
        <v>223.6</v>
      </c>
      <c r="F77" s="12">
        <f t="shared" ref="F77:G77" si="31">F79+F80</f>
        <v>223.6</v>
      </c>
      <c r="G77" s="12">
        <f t="shared" si="31"/>
        <v>223.6</v>
      </c>
      <c r="H77" s="12">
        <f>E77+F77+G77</f>
        <v>670.8</v>
      </c>
      <c r="I77" s="11" t="s">
        <v>7</v>
      </c>
    </row>
    <row r="78" spans="1:9">
      <c r="A78" s="42"/>
      <c r="B78" s="42"/>
      <c r="C78" s="70"/>
      <c r="D78" s="67"/>
      <c r="E78" s="14"/>
      <c r="F78" s="14"/>
      <c r="G78" s="14"/>
      <c r="H78" s="11"/>
      <c r="I78" s="11" t="s">
        <v>18</v>
      </c>
    </row>
    <row r="79" spans="1:9" ht="30">
      <c r="A79" s="42"/>
      <c r="B79" s="42"/>
      <c r="C79" s="70"/>
      <c r="D79" s="67"/>
      <c r="E79" s="12">
        <v>221.4</v>
      </c>
      <c r="F79" s="12">
        <v>221.4</v>
      </c>
      <c r="G79" s="12">
        <v>221.4</v>
      </c>
      <c r="H79" s="12">
        <f>E79+F79+G79</f>
        <v>664.2</v>
      </c>
      <c r="I79" s="11" t="s">
        <v>11</v>
      </c>
    </row>
    <row r="80" spans="1:9" ht="21.75" customHeight="1">
      <c r="A80" s="42"/>
      <c r="B80" s="42"/>
      <c r="C80" s="70"/>
      <c r="D80" s="68"/>
      <c r="E80" s="12">
        <v>2.2000000000000002</v>
      </c>
      <c r="F80" s="12">
        <v>2.2000000000000002</v>
      </c>
      <c r="G80" s="12">
        <v>2.2000000000000002</v>
      </c>
      <c r="H80" s="12">
        <f>E80+F80+G80</f>
        <v>6.6000000000000005</v>
      </c>
      <c r="I80" s="11" t="s">
        <v>12</v>
      </c>
    </row>
    <row r="81" spans="1:9" ht="31.5" customHeight="1">
      <c r="A81" s="42" t="s">
        <v>101</v>
      </c>
      <c r="B81" s="42" t="s">
        <v>161</v>
      </c>
      <c r="C81" s="70" t="s">
        <v>158</v>
      </c>
      <c r="D81" s="66" t="s">
        <v>32</v>
      </c>
      <c r="E81" s="12">
        <f>E83+E84</f>
        <v>2366</v>
      </c>
      <c r="F81" s="12">
        <f t="shared" ref="F81:H81" si="32">F83+F84</f>
        <v>2508</v>
      </c>
      <c r="G81" s="12">
        <f t="shared" si="32"/>
        <v>2658.3999999999996</v>
      </c>
      <c r="H81" s="12">
        <f t="shared" si="32"/>
        <v>7532.4000000000005</v>
      </c>
      <c r="I81" s="11" t="s">
        <v>7</v>
      </c>
    </row>
    <row r="82" spans="1:9">
      <c r="A82" s="42"/>
      <c r="B82" s="42"/>
      <c r="C82" s="70"/>
      <c r="D82" s="67"/>
      <c r="E82" s="14"/>
      <c r="F82" s="14"/>
      <c r="G82" s="14"/>
      <c r="H82" s="11"/>
      <c r="I82" s="11" t="s">
        <v>18</v>
      </c>
    </row>
    <row r="83" spans="1:9">
      <c r="A83" s="42"/>
      <c r="B83" s="42"/>
      <c r="C83" s="70"/>
      <c r="D83" s="67"/>
      <c r="E83" s="12">
        <f>791+1452</f>
        <v>2243</v>
      </c>
      <c r="F83" s="12">
        <v>2377.6</v>
      </c>
      <c r="G83" s="12">
        <v>2520.1999999999998</v>
      </c>
      <c r="H83" s="12">
        <f>E83+F83+G83</f>
        <v>7140.8</v>
      </c>
      <c r="I83" s="11" t="s">
        <v>12</v>
      </c>
    </row>
    <row r="84" spans="1:9" ht="36.75" customHeight="1">
      <c r="A84" s="42"/>
      <c r="B84" s="42"/>
      <c r="C84" s="70"/>
      <c r="D84" s="68"/>
      <c r="E84" s="12">
        <f>8+15+100</f>
        <v>123</v>
      </c>
      <c r="F84" s="12">
        <v>130.4</v>
      </c>
      <c r="G84" s="12">
        <v>138.19999999999999</v>
      </c>
      <c r="H84" s="12">
        <f>E84+F84+G84</f>
        <v>391.6</v>
      </c>
      <c r="I84" s="11" t="s">
        <v>13</v>
      </c>
    </row>
    <row r="85" spans="1:9" ht="33" customHeight="1">
      <c r="A85" s="42" t="s">
        <v>102</v>
      </c>
      <c r="B85" s="42" t="s">
        <v>30</v>
      </c>
      <c r="C85" s="70" t="s">
        <v>158</v>
      </c>
      <c r="D85" s="66" t="s">
        <v>32</v>
      </c>
      <c r="E85" s="12">
        <f>E87+E88</f>
        <v>5102.8999999999996</v>
      </c>
      <c r="F85" s="12">
        <f t="shared" ref="F85:H85" si="33">F87+F88</f>
        <v>4972.8999999999996</v>
      </c>
      <c r="G85" s="12">
        <f t="shared" si="33"/>
        <v>4846.8999999999996</v>
      </c>
      <c r="H85" s="12">
        <f t="shared" si="33"/>
        <v>14922.699999999999</v>
      </c>
      <c r="I85" s="11" t="s">
        <v>7</v>
      </c>
    </row>
    <row r="86" spans="1:9">
      <c r="A86" s="42"/>
      <c r="B86" s="42"/>
      <c r="C86" s="70"/>
      <c r="D86" s="67"/>
      <c r="E86" s="14"/>
      <c r="F86" s="14"/>
      <c r="G86" s="14"/>
      <c r="H86" s="11"/>
      <c r="I86" s="11" t="s">
        <v>18</v>
      </c>
    </row>
    <row r="87" spans="1:9" ht="30">
      <c r="A87" s="42"/>
      <c r="B87" s="42"/>
      <c r="C87" s="70"/>
      <c r="D87" s="67"/>
      <c r="E87" s="12">
        <v>5051.8999999999996</v>
      </c>
      <c r="F87" s="12">
        <v>4923.2</v>
      </c>
      <c r="G87" s="12">
        <v>4798.3999999999996</v>
      </c>
      <c r="H87" s="12">
        <f>E87+F87+G87</f>
        <v>14773.499999999998</v>
      </c>
      <c r="I87" s="11" t="s">
        <v>11</v>
      </c>
    </row>
    <row r="88" spans="1:9" ht="49.5" customHeight="1">
      <c r="A88" s="42"/>
      <c r="B88" s="42"/>
      <c r="C88" s="70"/>
      <c r="D88" s="68"/>
      <c r="E88" s="12">
        <v>51</v>
      </c>
      <c r="F88" s="12">
        <v>49.7</v>
      </c>
      <c r="G88" s="12">
        <v>48.5</v>
      </c>
      <c r="H88" s="12">
        <f>E88+F88+G88</f>
        <v>149.19999999999999</v>
      </c>
      <c r="I88" s="11" t="s">
        <v>12</v>
      </c>
    </row>
    <row r="89" spans="1:9" ht="54" customHeight="1">
      <c r="A89" s="42" t="s">
        <v>103</v>
      </c>
      <c r="B89" s="42" t="s">
        <v>162</v>
      </c>
      <c r="C89" s="70" t="s">
        <v>158</v>
      </c>
      <c r="D89" s="66" t="s">
        <v>32</v>
      </c>
      <c r="E89" s="12">
        <f>E91+E92</f>
        <v>3811</v>
      </c>
      <c r="F89" s="12">
        <f t="shared" ref="F89:H89" si="34">F91+F92</f>
        <v>4039.6</v>
      </c>
      <c r="G89" s="12">
        <f t="shared" si="34"/>
        <v>4281.8999999999996</v>
      </c>
      <c r="H89" s="12">
        <f t="shared" si="34"/>
        <v>12132.5</v>
      </c>
      <c r="I89" s="11" t="s">
        <v>7</v>
      </c>
    </row>
    <row r="90" spans="1:9" ht="22.5" customHeight="1">
      <c r="A90" s="42"/>
      <c r="B90" s="42"/>
      <c r="C90" s="70"/>
      <c r="D90" s="67"/>
      <c r="E90" s="10"/>
      <c r="F90" s="10"/>
      <c r="G90" s="10"/>
      <c r="H90" s="11"/>
      <c r="I90" s="11" t="s">
        <v>18</v>
      </c>
    </row>
    <row r="91" spans="1:9" ht="40.5" customHeight="1">
      <c r="A91" s="42"/>
      <c r="B91" s="42"/>
      <c r="C91" s="70"/>
      <c r="D91" s="67"/>
      <c r="E91" s="12">
        <v>2751</v>
      </c>
      <c r="F91" s="12">
        <v>2916</v>
      </c>
      <c r="G91" s="12">
        <v>3090.9</v>
      </c>
      <c r="H91" s="12">
        <f>E91+F91+G91</f>
        <v>8757.9</v>
      </c>
      <c r="I91" s="11" t="s">
        <v>12</v>
      </c>
    </row>
    <row r="92" spans="1:9" ht="82.5" customHeight="1">
      <c r="A92" s="42"/>
      <c r="B92" s="42"/>
      <c r="C92" s="70"/>
      <c r="D92" s="68"/>
      <c r="E92" s="12">
        <v>1060</v>
      </c>
      <c r="F92" s="12">
        <v>1123.5999999999999</v>
      </c>
      <c r="G92" s="12">
        <v>1191</v>
      </c>
      <c r="H92" s="12">
        <f>E92+F92+G92</f>
        <v>3374.6</v>
      </c>
      <c r="I92" s="11" t="s">
        <v>13</v>
      </c>
    </row>
    <row r="93" spans="1:9" ht="62.25" customHeight="1">
      <c r="A93" s="42" t="s">
        <v>106</v>
      </c>
      <c r="B93" s="42" t="s">
        <v>31</v>
      </c>
      <c r="C93" s="49" t="s">
        <v>158</v>
      </c>
      <c r="D93" s="66" t="s">
        <v>32</v>
      </c>
      <c r="E93" s="12">
        <f>E95+E96</f>
        <v>250</v>
      </c>
      <c r="F93" s="12">
        <f t="shared" ref="F93:G93" si="35">F95+F96</f>
        <v>285.60000000000002</v>
      </c>
      <c r="G93" s="12">
        <f t="shared" si="35"/>
        <v>237.1</v>
      </c>
      <c r="H93" s="12">
        <f>H95+H96</f>
        <v>772.7</v>
      </c>
      <c r="I93" s="11" t="s">
        <v>7</v>
      </c>
    </row>
    <row r="94" spans="1:9">
      <c r="A94" s="42"/>
      <c r="B94" s="42"/>
      <c r="C94" s="49"/>
      <c r="D94" s="67"/>
      <c r="E94" s="10"/>
      <c r="F94" s="10"/>
      <c r="G94" s="10"/>
      <c r="H94" s="11"/>
      <c r="I94" s="11" t="s">
        <v>18</v>
      </c>
    </row>
    <row r="95" spans="1:9">
      <c r="A95" s="42"/>
      <c r="B95" s="42"/>
      <c r="C95" s="49"/>
      <c r="D95" s="67"/>
      <c r="E95" s="12">
        <v>160</v>
      </c>
      <c r="F95" s="12">
        <v>190.2</v>
      </c>
      <c r="G95" s="12">
        <v>136</v>
      </c>
      <c r="H95" s="12">
        <f>E95+F95+G95</f>
        <v>486.2</v>
      </c>
      <c r="I95" s="11" t="s">
        <v>12</v>
      </c>
    </row>
    <row r="96" spans="1:9" ht="40.5" customHeight="1">
      <c r="A96" s="42"/>
      <c r="B96" s="42"/>
      <c r="C96" s="49"/>
      <c r="D96" s="68"/>
      <c r="E96" s="12">
        <v>90</v>
      </c>
      <c r="F96" s="12">
        <v>95.4</v>
      </c>
      <c r="G96" s="12">
        <v>101.1</v>
      </c>
      <c r="H96" s="12">
        <f>E96+F96+G96</f>
        <v>286.5</v>
      </c>
      <c r="I96" s="30" t="s">
        <v>13</v>
      </c>
    </row>
    <row r="97" spans="1:10" ht="46.5" customHeight="1">
      <c r="A97" s="42" t="s">
        <v>104</v>
      </c>
      <c r="B97" s="42" t="s">
        <v>33</v>
      </c>
      <c r="C97" s="70" t="s">
        <v>158</v>
      </c>
      <c r="D97" s="42" t="s">
        <v>32</v>
      </c>
      <c r="E97" s="12">
        <f>E99+E100</f>
        <v>0</v>
      </c>
      <c r="F97" s="12">
        <f t="shared" ref="F97:H97" si="36">F99+F100</f>
        <v>0</v>
      </c>
      <c r="G97" s="12">
        <f t="shared" si="36"/>
        <v>0</v>
      </c>
      <c r="H97" s="12">
        <f t="shared" si="36"/>
        <v>0</v>
      </c>
      <c r="I97" s="11" t="s">
        <v>7</v>
      </c>
    </row>
    <row r="98" spans="1:10">
      <c r="A98" s="42"/>
      <c r="B98" s="42"/>
      <c r="C98" s="70"/>
      <c r="D98" s="42"/>
      <c r="E98" s="10"/>
      <c r="F98" s="10"/>
      <c r="G98" s="10"/>
      <c r="H98" s="11"/>
      <c r="I98" s="11" t="s">
        <v>18</v>
      </c>
    </row>
    <row r="99" spans="1:10" ht="39.75" customHeight="1">
      <c r="A99" s="42"/>
      <c r="B99" s="42"/>
      <c r="C99" s="70"/>
      <c r="D99" s="42"/>
      <c r="E99" s="12">
        <v>0</v>
      </c>
      <c r="F99" s="12">
        <v>0</v>
      </c>
      <c r="G99" s="12">
        <v>0</v>
      </c>
      <c r="H99" s="12">
        <f>E99+F99+G99</f>
        <v>0</v>
      </c>
      <c r="I99" s="11" t="s">
        <v>12</v>
      </c>
    </row>
    <row r="100" spans="1:10" ht="46.5" customHeight="1">
      <c r="A100" s="42"/>
      <c r="B100" s="42"/>
      <c r="C100" s="70"/>
      <c r="D100" s="42"/>
      <c r="E100" s="12">
        <v>0</v>
      </c>
      <c r="F100" s="12">
        <v>0</v>
      </c>
      <c r="G100" s="12">
        <v>0</v>
      </c>
      <c r="H100" s="12">
        <f>E100+F100+G100</f>
        <v>0</v>
      </c>
      <c r="I100" s="11" t="s">
        <v>34</v>
      </c>
    </row>
    <row r="101" spans="1:10" ht="73.5" customHeight="1">
      <c r="A101" s="42" t="s">
        <v>105</v>
      </c>
      <c r="B101" s="42" t="s">
        <v>35</v>
      </c>
      <c r="C101" s="49" t="s">
        <v>158</v>
      </c>
      <c r="D101" s="66" t="s">
        <v>32</v>
      </c>
      <c r="E101" s="12">
        <f>E103</f>
        <v>81.599999999999994</v>
      </c>
      <c r="F101" s="12">
        <f t="shared" ref="F101:H101" si="37">F103</f>
        <v>86.5</v>
      </c>
      <c r="G101" s="12">
        <f t="shared" si="37"/>
        <v>91.7</v>
      </c>
      <c r="H101" s="12">
        <f t="shared" si="37"/>
        <v>259.8</v>
      </c>
      <c r="I101" s="11" t="s">
        <v>7</v>
      </c>
    </row>
    <row r="102" spans="1:10">
      <c r="A102" s="42"/>
      <c r="B102" s="42"/>
      <c r="C102" s="49"/>
      <c r="D102" s="67"/>
      <c r="E102" s="10"/>
      <c r="F102" s="10"/>
      <c r="G102" s="10"/>
      <c r="H102" s="11"/>
      <c r="I102" s="11" t="s">
        <v>18</v>
      </c>
    </row>
    <row r="103" spans="1:10">
      <c r="A103" s="42"/>
      <c r="B103" s="42"/>
      <c r="C103" s="49"/>
      <c r="D103" s="68"/>
      <c r="E103" s="12">
        <v>81.599999999999994</v>
      </c>
      <c r="F103" s="12">
        <v>86.5</v>
      </c>
      <c r="G103" s="12">
        <v>91.7</v>
      </c>
      <c r="H103" s="12">
        <f>E103+F103+G103</f>
        <v>259.8</v>
      </c>
      <c r="I103" s="11" t="s">
        <v>13</v>
      </c>
    </row>
    <row r="104" spans="1:10" ht="15" customHeight="1">
      <c r="A104" s="44" t="s">
        <v>36</v>
      </c>
      <c r="B104" s="44"/>
      <c r="C104" s="44"/>
      <c r="D104" s="44"/>
      <c r="E104" s="44"/>
      <c r="F104" s="44"/>
      <c r="G104" s="44"/>
      <c r="H104" s="44"/>
      <c r="I104" s="44"/>
      <c r="J104" s="7"/>
    </row>
    <row r="105" spans="1:10" ht="113.25" customHeight="1">
      <c r="A105" s="47" t="s">
        <v>108</v>
      </c>
      <c r="B105" s="42" t="s">
        <v>37</v>
      </c>
      <c r="C105" s="49" t="s">
        <v>158</v>
      </c>
      <c r="D105" s="70" t="s">
        <v>107</v>
      </c>
      <c r="E105" s="12">
        <f>E107</f>
        <v>0</v>
      </c>
      <c r="F105" s="12">
        <f t="shared" ref="F105:H105" si="38">F107</f>
        <v>0</v>
      </c>
      <c r="G105" s="12">
        <f t="shared" si="38"/>
        <v>0</v>
      </c>
      <c r="H105" s="12">
        <f t="shared" si="38"/>
        <v>0</v>
      </c>
      <c r="I105" s="11" t="s">
        <v>7</v>
      </c>
    </row>
    <row r="106" spans="1:10" ht="20.25" customHeight="1">
      <c r="A106" s="47"/>
      <c r="B106" s="42"/>
      <c r="C106" s="49"/>
      <c r="D106" s="70"/>
      <c r="E106" s="10"/>
      <c r="F106" s="10"/>
      <c r="G106" s="10"/>
      <c r="H106" s="11"/>
      <c r="I106" s="11" t="s">
        <v>18</v>
      </c>
    </row>
    <row r="107" spans="1:10" ht="77.25" customHeight="1">
      <c r="A107" s="47"/>
      <c r="B107" s="42"/>
      <c r="C107" s="49"/>
      <c r="D107" s="70"/>
      <c r="E107" s="12">
        <v>0</v>
      </c>
      <c r="F107" s="12">
        <v>0</v>
      </c>
      <c r="G107" s="12">
        <v>0</v>
      </c>
      <c r="H107" s="12">
        <f>E107+F107+G107</f>
        <v>0</v>
      </c>
      <c r="I107" s="11" t="s">
        <v>13</v>
      </c>
    </row>
    <row r="108" spans="1:10" ht="87" customHeight="1">
      <c r="A108" s="47" t="s">
        <v>109</v>
      </c>
      <c r="B108" s="42" t="s">
        <v>38</v>
      </c>
      <c r="C108" s="49" t="s">
        <v>158</v>
      </c>
      <c r="D108" s="66" t="s">
        <v>32</v>
      </c>
      <c r="E108" s="12">
        <f>E110</f>
        <v>0</v>
      </c>
      <c r="F108" s="12">
        <f t="shared" ref="F108:H108" si="39">F110</f>
        <v>0</v>
      </c>
      <c r="G108" s="12">
        <f t="shared" si="39"/>
        <v>0</v>
      </c>
      <c r="H108" s="12">
        <f t="shared" si="39"/>
        <v>0</v>
      </c>
      <c r="I108" s="11" t="s">
        <v>7</v>
      </c>
    </row>
    <row r="109" spans="1:10">
      <c r="A109" s="47"/>
      <c r="B109" s="42"/>
      <c r="C109" s="49"/>
      <c r="D109" s="67"/>
      <c r="E109" s="10"/>
      <c r="F109" s="10"/>
      <c r="G109" s="10"/>
      <c r="H109" s="11"/>
      <c r="I109" s="11" t="s">
        <v>18</v>
      </c>
    </row>
    <row r="110" spans="1:10">
      <c r="A110" s="47"/>
      <c r="B110" s="42"/>
      <c r="C110" s="49"/>
      <c r="D110" s="68"/>
      <c r="E110" s="12">
        <v>0</v>
      </c>
      <c r="F110" s="12">
        <v>0</v>
      </c>
      <c r="G110" s="12">
        <v>0</v>
      </c>
      <c r="H110" s="12">
        <f>E110+F110+G110</f>
        <v>0</v>
      </c>
      <c r="I110" s="11" t="s">
        <v>13</v>
      </c>
    </row>
    <row r="111" spans="1:10" ht="15" customHeight="1">
      <c r="A111" s="44" t="s">
        <v>39</v>
      </c>
      <c r="B111" s="44"/>
      <c r="C111" s="44"/>
      <c r="D111" s="44"/>
      <c r="E111" s="44"/>
      <c r="F111" s="44"/>
      <c r="G111" s="44"/>
      <c r="H111" s="44"/>
      <c r="I111" s="44"/>
      <c r="J111" s="7"/>
    </row>
    <row r="112" spans="1:10" ht="90" customHeight="1">
      <c r="A112" s="47" t="s">
        <v>110</v>
      </c>
      <c r="B112" s="42" t="s">
        <v>40</v>
      </c>
      <c r="C112" s="49" t="s">
        <v>158</v>
      </c>
      <c r="D112" s="70" t="s">
        <v>107</v>
      </c>
      <c r="E112" s="12">
        <f>E114</f>
        <v>60</v>
      </c>
      <c r="F112" s="12">
        <f t="shared" ref="F112:H112" si="40">F114</f>
        <v>64</v>
      </c>
      <c r="G112" s="12">
        <f t="shared" si="40"/>
        <v>67</v>
      </c>
      <c r="H112" s="12">
        <f t="shared" si="40"/>
        <v>191</v>
      </c>
      <c r="I112" s="11" t="s">
        <v>7</v>
      </c>
    </row>
    <row r="113" spans="1:10">
      <c r="A113" s="47"/>
      <c r="B113" s="42"/>
      <c r="C113" s="49"/>
      <c r="D113" s="70"/>
      <c r="E113" s="10"/>
      <c r="F113" s="10"/>
      <c r="G113" s="10"/>
      <c r="H113" s="11"/>
      <c r="I113" s="11" t="s">
        <v>18</v>
      </c>
    </row>
    <row r="114" spans="1:10">
      <c r="A114" s="47"/>
      <c r="B114" s="42"/>
      <c r="C114" s="49"/>
      <c r="D114" s="70"/>
      <c r="E114" s="12">
        <f>E117</f>
        <v>60</v>
      </c>
      <c r="F114" s="12">
        <f t="shared" ref="F114:H114" si="41">F117</f>
        <v>64</v>
      </c>
      <c r="G114" s="12">
        <f t="shared" si="41"/>
        <v>67</v>
      </c>
      <c r="H114" s="12">
        <f t="shared" si="41"/>
        <v>191</v>
      </c>
      <c r="I114" s="11" t="s">
        <v>13</v>
      </c>
    </row>
    <row r="115" spans="1:10" ht="44.25" customHeight="1">
      <c r="A115" s="47" t="s">
        <v>111</v>
      </c>
      <c r="B115" s="42" t="s">
        <v>41</v>
      </c>
      <c r="C115" s="49" t="s">
        <v>158</v>
      </c>
      <c r="D115" s="66" t="s">
        <v>32</v>
      </c>
      <c r="E115" s="12">
        <f>E117</f>
        <v>60</v>
      </c>
      <c r="F115" s="12">
        <f t="shared" ref="F115:H115" si="42">F117</f>
        <v>64</v>
      </c>
      <c r="G115" s="12">
        <f t="shared" si="42"/>
        <v>67</v>
      </c>
      <c r="H115" s="12">
        <f t="shared" si="42"/>
        <v>191</v>
      </c>
      <c r="I115" s="11" t="s">
        <v>7</v>
      </c>
    </row>
    <row r="116" spans="1:10">
      <c r="A116" s="47"/>
      <c r="B116" s="42"/>
      <c r="C116" s="49"/>
      <c r="D116" s="67"/>
      <c r="E116" s="10"/>
      <c r="F116" s="10"/>
      <c r="G116" s="10"/>
      <c r="H116" s="11"/>
      <c r="I116" s="11" t="s">
        <v>18</v>
      </c>
    </row>
    <row r="117" spans="1:10" ht="55.5" customHeight="1">
      <c r="A117" s="47"/>
      <c r="B117" s="42"/>
      <c r="C117" s="49"/>
      <c r="D117" s="68"/>
      <c r="E117" s="12">
        <v>60</v>
      </c>
      <c r="F117" s="12">
        <v>64</v>
      </c>
      <c r="G117" s="12">
        <v>67</v>
      </c>
      <c r="H117" s="12">
        <f>E117+F117+G117</f>
        <v>191</v>
      </c>
      <c r="I117" s="11" t="s">
        <v>13</v>
      </c>
    </row>
    <row r="118" spans="1:10" ht="30" customHeight="1">
      <c r="A118" s="44" t="s">
        <v>42</v>
      </c>
      <c r="B118" s="44"/>
      <c r="C118" s="44"/>
      <c r="D118" s="44"/>
      <c r="E118" s="44"/>
      <c r="F118" s="44"/>
      <c r="G118" s="44"/>
      <c r="H118" s="44"/>
      <c r="I118" s="44"/>
      <c r="J118" s="7"/>
    </row>
    <row r="119" spans="1:10" ht="33" customHeight="1">
      <c r="A119" s="47" t="s">
        <v>112</v>
      </c>
      <c r="B119" s="42" t="s">
        <v>43</v>
      </c>
      <c r="C119" s="49" t="s">
        <v>158</v>
      </c>
      <c r="D119" s="70" t="s">
        <v>19</v>
      </c>
      <c r="E119" s="12">
        <f>E121+E122+E123</f>
        <v>5631.7</v>
      </c>
      <c r="F119" s="12">
        <f t="shared" ref="F119:G119" si="43">F121+F122+F123</f>
        <v>2112.6</v>
      </c>
      <c r="G119" s="12">
        <f t="shared" si="43"/>
        <v>2238.9</v>
      </c>
      <c r="H119" s="12">
        <f>G119+F119+E119</f>
        <v>9983.2000000000007</v>
      </c>
      <c r="I119" s="11" t="s">
        <v>7</v>
      </c>
    </row>
    <row r="120" spans="1:10">
      <c r="A120" s="47"/>
      <c r="B120" s="42"/>
      <c r="C120" s="49"/>
      <c r="D120" s="70"/>
      <c r="E120" s="10"/>
      <c r="F120" s="10"/>
      <c r="G120" s="10"/>
      <c r="H120" s="11"/>
      <c r="I120" s="11" t="s">
        <v>18</v>
      </c>
    </row>
    <row r="121" spans="1:10">
      <c r="A121" s="47"/>
      <c r="B121" s="42"/>
      <c r="C121" s="49"/>
      <c r="D121" s="70"/>
      <c r="E121" s="12">
        <f>E142</f>
        <v>800</v>
      </c>
      <c r="F121" s="12">
        <f t="shared" ref="F121:G121" si="44">F142</f>
        <v>848</v>
      </c>
      <c r="G121" s="12">
        <f t="shared" si="44"/>
        <v>898.9</v>
      </c>
      <c r="H121" s="12">
        <f>E121+F121+G121</f>
        <v>2546.9</v>
      </c>
      <c r="I121" s="11" t="s">
        <v>12</v>
      </c>
    </row>
    <row r="122" spans="1:10">
      <c r="A122" s="47"/>
      <c r="B122" s="42"/>
      <c r="C122" s="49"/>
      <c r="D122" s="70"/>
      <c r="E122" s="12">
        <f>E126+E143</f>
        <v>4684.7</v>
      </c>
      <c r="F122" s="12">
        <f>F126+F143</f>
        <v>1108.8</v>
      </c>
      <c r="G122" s="12">
        <f>G126+G143</f>
        <v>1174.9000000000001</v>
      </c>
      <c r="H122" s="12">
        <f t="shared" ref="H122:H123" si="45">E122+F122+G122</f>
        <v>6968.4</v>
      </c>
      <c r="I122" s="11" t="s">
        <v>13</v>
      </c>
    </row>
    <row r="123" spans="1:10">
      <c r="A123" s="47"/>
      <c r="B123" s="42"/>
      <c r="C123" s="49"/>
      <c r="D123" s="70"/>
      <c r="E123" s="12">
        <f>E144</f>
        <v>147</v>
      </c>
      <c r="F123" s="12">
        <f t="shared" ref="F123:G123" si="46">F144</f>
        <v>155.80000000000001</v>
      </c>
      <c r="G123" s="12">
        <f t="shared" si="46"/>
        <v>165.1</v>
      </c>
      <c r="H123" s="12">
        <f t="shared" si="45"/>
        <v>467.9</v>
      </c>
      <c r="I123" s="11" t="s">
        <v>44</v>
      </c>
    </row>
    <row r="124" spans="1:10" ht="93.75" customHeight="1">
      <c r="A124" s="47" t="s">
        <v>113</v>
      </c>
      <c r="B124" s="42" t="s">
        <v>45</v>
      </c>
      <c r="C124" s="49" t="s">
        <v>158</v>
      </c>
      <c r="D124" s="42" t="s">
        <v>19</v>
      </c>
      <c r="E124" s="12">
        <f>E126</f>
        <v>4058.7</v>
      </c>
      <c r="F124" s="12">
        <f t="shared" ref="F124:G124" si="47">F126</f>
        <v>445.2</v>
      </c>
      <c r="G124" s="12">
        <f t="shared" si="47"/>
        <v>471.5</v>
      </c>
      <c r="H124" s="15">
        <f>G124+F124+E124</f>
        <v>4975.3999999999996</v>
      </c>
      <c r="I124" s="11" t="s">
        <v>7</v>
      </c>
    </row>
    <row r="125" spans="1:10">
      <c r="A125" s="47"/>
      <c r="B125" s="42"/>
      <c r="C125" s="49"/>
      <c r="D125" s="42"/>
      <c r="E125" s="10"/>
      <c r="F125" s="10"/>
      <c r="G125" s="10"/>
      <c r="H125" s="11"/>
      <c r="I125" s="11" t="s">
        <v>18</v>
      </c>
    </row>
    <row r="126" spans="1:10" ht="56.25" customHeight="1">
      <c r="A126" s="47"/>
      <c r="B126" s="42"/>
      <c r="C126" s="49"/>
      <c r="D126" s="42"/>
      <c r="E126" s="12">
        <f>E129+E132+E139+E135</f>
        <v>4058.7</v>
      </c>
      <c r="F126" s="12">
        <f t="shared" ref="F126:G126" si="48">F129+F132+F139+F135</f>
        <v>445.2</v>
      </c>
      <c r="G126" s="12">
        <f t="shared" si="48"/>
        <v>471.5</v>
      </c>
      <c r="H126" s="15">
        <f>E126+F126+G126</f>
        <v>4975.3999999999996</v>
      </c>
      <c r="I126" s="11" t="s">
        <v>13</v>
      </c>
    </row>
    <row r="127" spans="1:10" ht="64.5" customHeight="1">
      <c r="A127" s="47" t="s">
        <v>114</v>
      </c>
      <c r="B127" s="42" t="s">
        <v>46</v>
      </c>
      <c r="C127" s="49" t="s">
        <v>158</v>
      </c>
      <c r="D127" s="42" t="s">
        <v>83</v>
      </c>
      <c r="E127" s="12">
        <f>E129</f>
        <v>20</v>
      </c>
      <c r="F127" s="12">
        <f t="shared" ref="F127:H127" si="49">F129</f>
        <v>21.2</v>
      </c>
      <c r="G127" s="12">
        <f t="shared" si="49"/>
        <v>22.5</v>
      </c>
      <c r="H127" s="12">
        <f t="shared" si="49"/>
        <v>63.7</v>
      </c>
      <c r="I127" s="11" t="s">
        <v>7</v>
      </c>
    </row>
    <row r="128" spans="1:10" ht="15" customHeight="1">
      <c r="A128" s="47"/>
      <c r="B128" s="42"/>
      <c r="C128" s="49"/>
      <c r="D128" s="42"/>
      <c r="E128" s="10"/>
      <c r="F128" s="11"/>
      <c r="G128" s="10"/>
      <c r="H128" s="11"/>
      <c r="I128" s="11" t="s">
        <v>18</v>
      </c>
    </row>
    <row r="129" spans="1:9">
      <c r="A129" s="47"/>
      <c r="B129" s="42"/>
      <c r="C129" s="49"/>
      <c r="D129" s="42"/>
      <c r="E129" s="12">
        <v>20</v>
      </c>
      <c r="F129" s="12">
        <v>21.2</v>
      </c>
      <c r="G129" s="12">
        <v>22.5</v>
      </c>
      <c r="H129" s="12">
        <f>E129+F129+G129</f>
        <v>63.7</v>
      </c>
      <c r="I129" s="11" t="s">
        <v>13</v>
      </c>
    </row>
    <row r="130" spans="1:9" ht="69.75" customHeight="1">
      <c r="A130" s="47" t="s">
        <v>115</v>
      </c>
      <c r="B130" s="42" t="s">
        <v>47</v>
      </c>
      <c r="C130" s="42" t="s">
        <v>158</v>
      </c>
      <c r="D130" s="42" t="s">
        <v>83</v>
      </c>
      <c r="E130" s="12">
        <f>E132</f>
        <v>0</v>
      </c>
      <c r="F130" s="12">
        <f t="shared" ref="F130:H130" si="50">F132</f>
        <v>0</v>
      </c>
      <c r="G130" s="12">
        <f t="shared" si="50"/>
        <v>0</v>
      </c>
      <c r="H130" s="12">
        <f t="shared" si="50"/>
        <v>0</v>
      </c>
      <c r="I130" s="11" t="s">
        <v>7</v>
      </c>
    </row>
    <row r="131" spans="1:9">
      <c r="A131" s="47"/>
      <c r="B131" s="42"/>
      <c r="C131" s="42"/>
      <c r="D131" s="42"/>
      <c r="E131" s="10"/>
      <c r="F131" s="10"/>
      <c r="G131" s="10"/>
      <c r="H131" s="11"/>
      <c r="I131" s="11" t="s">
        <v>18</v>
      </c>
    </row>
    <row r="132" spans="1:9">
      <c r="A132" s="47"/>
      <c r="B132" s="42"/>
      <c r="C132" s="42"/>
      <c r="D132" s="42"/>
      <c r="E132" s="12">
        <v>0</v>
      </c>
      <c r="F132" s="12">
        <v>0</v>
      </c>
      <c r="G132" s="12">
        <v>0</v>
      </c>
      <c r="H132" s="12">
        <f>E132+F132+G132</f>
        <v>0</v>
      </c>
      <c r="I132" s="11" t="s">
        <v>13</v>
      </c>
    </row>
    <row r="133" spans="1:9" ht="50.25" customHeight="1">
      <c r="A133" s="47" t="s">
        <v>116</v>
      </c>
      <c r="B133" s="42" t="s">
        <v>151</v>
      </c>
      <c r="C133" s="42" t="s">
        <v>158</v>
      </c>
      <c r="D133" s="42" t="s">
        <v>83</v>
      </c>
      <c r="E133" s="12">
        <f>E135</f>
        <v>400</v>
      </c>
      <c r="F133" s="12">
        <f t="shared" ref="F133:H133" si="51">F135</f>
        <v>424</v>
      </c>
      <c r="G133" s="12">
        <f>G135</f>
        <v>449</v>
      </c>
      <c r="H133" s="12">
        <f t="shared" si="51"/>
        <v>1273</v>
      </c>
      <c r="I133" s="13" t="s">
        <v>7</v>
      </c>
    </row>
    <row r="134" spans="1:9">
      <c r="A134" s="47"/>
      <c r="B134" s="42"/>
      <c r="C134" s="42"/>
      <c r="D134" s="42"/>
      <c r="E134" s="10"/>
      <c r="F134" s="10"/>
      <c r="G134" s="10"/>
      <c r="H134" s="13"/>
      <c r="I134" s="13" t="s">
        <v>18</v>
      </c>
    </row>
    <row r="135" spans="1:9" ht="37.5" customHeight="1">
      <c r="A135" s="47"/>
      <c r="B135" s="42"/>
      <c r="C135" s="42"/>
      <c r="D135" s="42"/>
      <c r="E135" s="12">
        <v>400</v>
      </c>
      <c r="F135" s="12">
        <v>424</v>
      </c>
      <c r="G135" s="12">
        <v>449</v>
      </c>
      <c r="H135" s="12">
        <f>E135+F135+G135</f>
        <v>1273</v>
      </c>
      <c r="I135" s="13" t="s">
        <v>13</v>
      </c>
    </row>
    <row r="136" spans="1:9" ht="69" customHeight="1">
      <c r="A136" s="42" t="s">
        <v>149</v>
      </c>
      <c r="B136" s="42" t="s">
        <v>150</v>
      </c>
      <c r="C136" s="70" t="s">
        <v>158</v>
      </c>
      <c r="D136" s="48" t="s">
        <v>83</v>
      </c>
      <c r="E136" s="12">
        <f>E138+E139</f>
        <v>3638.7</v>
      </c>
      <c r="F136" s="12">
        <f t="shared" ref="F136:H136" si="52">F138+F139</f>
        <v>0</v>
      </c>
      <c r="G136" s="12">
        <f t="shared" si="52"/>
        <v>0</v>
      </c>
      <c r="H136" s="12">
        <f t="shared" si="52"/>
        <v>3638.7</v>
      </c>
      <c r="I136" s="11" t="s">
        <v>7</v>
      </c>
    </row>
    <row r="137" spans="1:9">
      <c r="A137" s="42"/>
      <c r="B137" s="42"/>
      <c r="C137" s="70"/>
      <c r="D137" s="48"/>
      <c r="E137" s="14"/>
      <c r="F137" s="14"/>
      <c r="G137" s="14"/>
      <c r="H137" s="11"/>
      <c r="I137" s="11" t="s">
        <v>18</v>
      </c>
    </row>
    <row r="138" spans="1:9">
      <c r="A138" s="42"/>
      <c r="B138" s="42"/>
      <c r="C138" s="70"/>
      <c r="D138" s="48"/>
      <c r="E138" s="12">
        <v>0</v>
      </c>
      <c r="F138" s="12">
        <v>0</v>
      </c>
      <c r="G138" s="12">
        <v>0</v>
      </c>
      <c r="H138" s="12">
        <f>E138+F138+G138</f>
        <v>0</v>
      </c>
      <c r="I138" s="11" t="s">
        <v>12</v>
      </c>
    </row>
    <row r="139" spans="1:9">
      <c r="A139" s="42"/>
      <c r="B139" s="42"/>
      <c r="C139" s="70"/>
      <c r="D139" s="48"/>
      <c r="E139" s="12">
        <v>3638.7</v>
      </c>
      <c r="F139" s="12">
        <v>0</v>
      </c>
      <c r="G139" s="12">
        <v>0</v>
      </c>
      <c r="H139" s="12">
        <f>E139+F139+G139</f>
        <v>3638.7</v>
      </c>
      <c r="I139" s="11" t="s">
        <v>13</v>
      </c>
    </row>
    <row r="140" spans="1:9" ht="48.75" customHeight="1">
      <c r="A140" s="63" t="s">
        <v>117</v>
      </c>
      <c r="B140" s="60" t="s">
        <v>48</v>
      </c>
      <c r="C140" s="66" t="s">
        <v>158</v>
      </c>
      <c r="D140" s="60" t="s">
        <v>19</v>
      </c>
      <c r="E140" s="12">
        <f>E142+E143+E144</f>
        <v>1573</v>
      </c>
      <c r="F140" s="12">
        <f t="shared" ref="F140:H140" si="53">F142+F143+F144</f>
        <v>1667.3999999999999</v>
      </c>
      <c r="G140" s="12">
        <f t="shared" si="53"/>
        <v>1767.3999999999999</v>
      </c>
      <c r="H140" s="12">
        <f t="shared" si="53"/>
        <v>5007.7999999999993</v>
      </c>
      <c r="I140" s="11" t="s">
        <v>7</v>
      </c>
    </row>
    <row r="141" spans="1:9">
      <c r="A141" s="64"/>
      <c r="B141" s="61"/>
      <c r="C141" s="67"/>
      <c r="D141" s="61"/>
      <c r="E141" s="10"/>
      <c r="F141" s="10"/>
      <c r="G141" s="10"/>
      <c r="H141" s="11"/>
      <c r="I141" s="11" t="s">
        <v>18</v>
      </c>
    </row>
    <row r="142" spans="1:9">
      <c r="A142" s="64"/>
      <c r="B142" s="61"/>
      <c r="C142" s="67"/>
      <c r="D142" s="61"/>
      <c r="E142" s="12">
        <f>E147</f>
        <v>800</v>
      </c>
      <c r="F142" s="12">
        <f t="shared" ref="F142:G142" si="54">F147</f>
        <v>848</v>
      </c>
      <c r="G142" s="12">
        <f t="shared" si="54"/>
        <v>898.9</v>
      </c>
      <c r="H142" s="12">
        <f>E142+F142+G142</f>
        <v>2546.9</v>
      </c>
      <c r="I142" s="11" t="s">
        <v>12</v>
      </c>
    </row>
    <row r="143" spans="1:9">
      <c r="A143" s="64"/>
      <c r="B143" s="61"/>
      <c r="C143" s="67"/>
      <c r="D143" s="61"/>
      <c r="E143" s="12">
        <f>E148</f>
        <v>626</v>
      </c>
      <c r="F143" s="12">
        <f t="shared" ref="F143:G143" si="55">F148</f>
        <v>663.6</v>
      </c>
      <c r="G143" s="12">
        <f t="shared" si="55"/>
        <v>703.4</v>
      </c>
      <c r="H143" s="12">
        <f t="shared" ref="H143:H144" si="56">E143+F143+G143</f>
        <v>1993</v>
      </c>
      <c r="I143" s="11" t="s">
        <v>13</v>
      </c>
    </row>
    <row r="144" spans="1:9">
      <c r="A144" s="65"/>
      <c r="B144" s="62"/>
      <c r="C144" s="68"/>
      <c r="D144" s="62"/>
      <c r="E144" s="12">
        <f>E149</f>
        <v>147</v>
      </c>
      <c r="F144" s="12">
        <f t="shared" ref="F144:G144" si="57">F149</f>
        <v>155.80000000000001</v>
      </c>
      <c r="G144" s="12">
        <f t="shared" si="57"/>
        <v>165.1</v>
      </c>
      <c r="H144" s="12">
        <f t="shared" si="56"/>
        <v>467.9</v>
      </c>
      <c r="I144" s="11" t="s">
        <v>44</v>
      </c>
    </row>
    <row r="145" spans="1:10" ht="57" customHeight="1">
      <c r="A145" s="63" t="s">
        <v>118</v>
      </c>
      <c r="B145" s="42" t="s">
        <v>49</v>
      </c>
      <c r="C145" s="66" t="s">
        <v>158</v>
      </c>
      <c r="D145" s="42" t="s">
        <v>83</v>
      </c>
      <c r="E145" s="12">
        <f>E147+E148+E149</f>
        <v>1573</v>
      </c>
      <c r="F145" s="12">
        <f t="shared" ref="F145:H145" si="58">F147+F148+F149</f>
        <v>1667.3999999999999</v>
      </c>
      <c r="G145" s="12">
        <f t="shared" si="58"/>
        <v>1767.3999999999999</v>
      </c>
      <c r="H145" s="12">
        <f t="shared" si="58"/>
        <v>5007.7999999999993</v>
      </c>
      <c r="I145" s="11" t="s">
        <v>7</v>
      </c>
    </row>
    <row r="146" spans="1:10">
      <c r="A146" s="64"/>
      <c r="B146" s="42"/>
      <c r="C146" s="67"/>
      <c r="D146" s="42"/>
      <c r="E146" s="10"/>
      <c r="F146" s="10"/>
      <c r="G146" s="10"/>
      <c r="H146" s="11"/>
      <c r="I146" s="11" t="s">
        <v>18</v>
      </c>
    </row>
    <row r="147" spans="1:10">
      <c r="A147" s="64"/>
      <c r="B147" s="42"/>
      <c r="C147" s="67"/>
      <c r="D147" s="42"/>
      <c r="E147" s="12">
        <v>800</v>
      </c>
      <c r="F147" s="12">
        <v>848</v>
      </c>
      <c r="G147" s="12">
        <v>898.9</v>
      </c>
      <c r="H147" s="12">
        <f>E147+F147+G147</f>
        <v>2546.9</v>
      </c>
      <c r="I147" s="11" t="s">
        <v>12</v>
      </c>
    </row>
    <row r="148" spans="1:10">
      <c r="A148" s="64"/>
      <c r="B148" s="42"/>
      <c r="C148" s="67"/>
      <c r="D148" s="42"/>
      <c r="E148" s="12">
        <f>80+546</f>
        <v>626</v>
      </c>
      <c r="F148" s="12">
        <v>663.6</v>
      </c>
      <c r="G148" s="12">
        <v>703.4</v>
      </c>
      <c r="H148" s="12">
        <f t="shared" ref="H148:H149" si="59">E148+F148+G148</f>
        <v>1993</v>
      </c>
      <c r="I148" s="11" t="s">
        <v>13</v>
      </c>
    </row>
    <row r="149" spans="1:10">
      <c r="A149" s="65"/>
      <c r="B149" s="42"/>
      <c r="C149" s="68"/>
      <c r="D149" s="42"/>
      <c r="E149" s="12">
        <v>147</v>
      </c>
      <c r="F149" s="12">
        <v>155.80000000000001</v>
      </c>
      <c r="G149" s="12">
        <v>165.1</v>
      </c>
      <c r="H149" s="12">
        <f t="shared" si="59"/>
        <v>467.9</v>
      </c>
      <c r="I149" s="11" t="s">
        <v>44</v>
      </c>
    </row>
    <row r="150" spans="1:10" ht="30" customHeight="1">
      <c r="A150" s="44" t="s">
        <v>50</v>
      </c>
      <c r="B150" s="44"/>
      <c r="C150" s="44"/>
      <c r="D150" s="44"/>
      <c r="E150" s="44"/>
      <c r="F150" s="44"/>
      <c r="G150" s="44"/>
      <c r="H150" s="44"/>
      <c r="I150" s="44"/>
      <c r="J150" s="7"/>
    </row>
    <row r="151" spans="1:10" ht="34.5" customHeight="1">
      <c r="A151" s="47" t="s">
        <v>119</v>
      </c>
      <c r="B151" s="42" t="s">
        <v>51</v>
      </c>
      <c r="C151" s="42" t="s">
        <v>158</v>
      </c>
      <c r="D151" s="42" t="s">
        <v>19</v>
      </c>
      <c r="E151" s="12">
        <f>E153</f>
        <v>730</v>
      </c>
      <c r="F151" s="12">
        <f t="shared" ref="F151:G151" si="60">F153</f>
        <v>708</v>
      </c>
      <c r="G151" s="12">
        <f t="shared" si="60"/>
        <v>732</v>
      </c>
      <c r="H151" s="12">
        <f>H153</f>
        <v>2170</v>
      </c>
      <c r="I151" s="19" t="s">
        <v>7</v>
      </c>
    </row>
    <row r="152" spans="1:10">
      <c r="A152" s="47"/>
      <c r="B152" s="42"/>
      <c r="C152" s="42"/>
      <c r="D152" s="42"/>
      <c r="E152" s="10"/>
      <c r="F152" s="10"/>
      <c r="G152" s="10"/>
      <c r="H152" s="11"/>
      <c r="I152" s="11" t="s">
        <v>18</v>
      </c>
    </row>
    <row r="153" spans="1:10">
      <c r="A153" s="47"/>
      <c r="B153" s="42"/>
      <c r="C153" s="42"/>
      <c r="D153" s="42"/>
      <c r="E153" s="12">
        <f>E156+E162+E175</f>
        <v>730</v>
      </c>
      <c r="F153" s="12">
        <f t="shared" ref="F153:H153" si="61">F156+F162+F175</f>
        <v>708</v>
      </c>
      <c r="G153" s="12">
        <f t="shared" si="61"/>
        <v>732</v>
      </c>
      <c r="H153" s="12">
        <f t="shared" si="61"/>
        <v>2170</v>
      </c>
      <c r="I153" s="11" t="s">
        <v>13</v>
      </c>
    </row>
    <row r="154" spans="1:10" ht="39" customHeight="1">
      <c r="A154" s="47" t="s">
        <v>120</v>
      </c>
      <c r="B154" s="42" t="s">
        <v>52</v>
      </c>
      <c r="C154" s="49" t="s">
        <v>158</v>
      </c>
      <c r="D154" s="42" t="s">
        <v>19</v>
      </c>
      <c r="E154" s="12">
        <f>E156</f>
        <v>300</v>
      </c>
      <c r="F154" s="12">
        <f t="shared" ref="F154:H154" si="62">F156</f>
        <v>318</v>
      </c>
      <c r="G154" s="12">
        <f t="shared" si="62"/>
        <v>337</v>
      </c>
      <c r="H154" s="12">
        <f t="shared" si="62"/>
        <v>955</v>
      </c>
      <c r="I154" s="11" t="s">
        <v>7</v>
      </c>
    </row>
    <row r="155" spans="1:10">
      <c r="A155" s="47"/>
      <c r="B155" s="42"/>
      <c r="C155" s="49"/>
      <c r="D155" s="42"/>
      <c r="E155" s="10"/>
      <c r="F155" s="10"/>
      <c r="G155" s="10"/>
      <c r="H155" s="11"/>
      <c r="I155" s="11" t="s">
        <v>18</v>
      </c>
    </row>
    <row r="156" spans="1:10">
      <c r="A156" s="47"/>
      <c r="B156" s="42"/>
      <c r="C156" s="49"/>
      <c r="D156" s="42"/>
      <c r="E156" s="12">
        <f>E159</f>
        <v>300</v>
      </c>
      <c r="F156" s="12">
        <f t="shared" ref="F156:H156" si="63">F159</f>
        <v>318</v>
      </c>
      <c r="G156" s="12">
        <f t="shared" si="63"/>
        <v>337</v>
      </c>
      <c r="H156" s="12">
        <f t="shared" si="63"/>
        <v>955</v>
      </c>
      <c r="I156" s="11" t="s">
        <v>13</v>
      </c>
    </row>
    <row r="157" spans="1:10" ht="60" customHeight="1">
      <c r="A157" s="47" t="s">
        <v>121</v>
      </c>
      <c r="B157" s="42" t="s">
        <v>53</v>
      </c>
      <c r="C157" s="49" t="s">
        <v>158</v>
      </c>
      <c r="D157" s="42" t="s">
        <v>83</v>
      </c>
      <c r="E157" s="12">
        <f>E159</f>
        <v>300</v>
      </c>
      <c r="F157" s="12">
        <f t="shared" ref="F157:G157" si="64">F159</f>
        <v>318</v>
      </c>
      <c r="G157" s="12">
        <f t="shared" si="64"/>
        <v>337</v>
      </c>
      <c r="H157" s="12">
        <f>H159</f>
        <v>955</v>
      </c>
      <c r="I157" s="11" t="s">
        <v>7</v>
      </c>
    </row>
    <row r="158" spans="1:10">
      <c r="A158" s="47"/>
      <c r="B158" s="42"/>
      <c r="C158" s="49"/>
      <c r="D158" s="42"/>
      <c r="E158" s="10"/>
      <c r="F158" s="10"/>
      <c r="G158" s="10"/>
      <c r="H158" s="11"/>
      <c r="I158" s="11" t="s">
        <v>18</v>
      </c>
    </row>
    <row r="159" spans="1:10">
      <c r="A159" s="47"/>
      <c r="B159" s="42"/>
      <c r="C159" s="49"/>
      <c r="D159" s="42"/>
      <c r="E159" s="12">
        <f>178+122</f>
        <v>300</v>
      </c>
      <c r="F159" s="12">
        <v>318</v>
      </c>
      <c r="G159" s="12">
        <v>337</v>
      </c>
      <c r="H159" s="12">
        <f>E159+F159+G159</f>
        <v>955</v>
      </c>
      <c r="I159" s="11" t="s">
        <v>13</v>
      </c>
    </row>
    <row r="160" spans="1:10" ht="27" customHeight="1">
      <c r="A160" s="47" t="s">
        <v>122</v>
      </c>
      <c r="B160" s="42" t="s">
        <v>54</v>
      </c>
      <c r="C160" s="49" t="s">
        <v>158</v>
      </c>
      <c r="D160" s="42" t="s">
        <v>19</v>
      </c>
      <c r="E160" s="12">
        <f>E162</f>
        <v>430</v>
      </c>
      <c r="F160" s="12">
        <f t="shared" ref="F160:H160" si="65">F162</f>
        <v>390</v>
      </c>
      <c r="G160" s="12">
        <f t="shared" si="65"/>
        <v>395</v>
      </c>
      <c r="H160" s="12">
        <f t="shared" si="65"/>
        <v>1215</v>
      </c>
      <c r="I160" s="11" t="s">
        <v>7</v>
      </c>
    </row>
    <row r="161" spans="1:10">
      <c r="A161" s="47"/>
      <c r="B161" s="42"/>
      <c r="C161" s="49"/>
      <c r="D161" s="42"/>
      <c r="E161" s="14"/>
      <c r="F161" s="14"/>
      <c r="G161" s="14"/>
      <c r="H161" s="11"/>
      <c r="I161" s="11" t="s">
        <v>18</v>
      </c>
    </row>
    <row r="162" spans="1:10" ht="28.5" customHeight="1">
      <c r="A162" s="47"/>
      <c r="B162" s="42"/>
      <c r="C162" s="49"/>
      <c r="D162" s="42"/>
      <c r="E162" s="12">
        <f>E165+E168+E171</f>
        <v>430</v>
      </c>
      <c r="F162" s="12">
        <f t="shared" ref="F162:H162" si="66">F165+F168+F171</f>
        <v>390</v>
      </c>
      <c r="G162" s="12">
        <f t="shared" si="66"/>
        <v>395</v>
      </c>
      <c r="H162" s="12">
        <f t="shared" si="66"/>
        <v>1215</v>
      </c>
      <c r="I162" s="11" t="s">
        <v>13</v>
      </c>
    </row>
    <row r="163" spans="1:10" ht="48.75" customHeight="1">
      <c r="A163" s="47" t="s">
        <v>123</v>
      </c>
      <c r="B163" s="42" t="s">
        <v>55</v>
      </c>
      <c r="C163" s="49" t="s">
        <v>158</v>
      </c>
      <c r="D163" s="49" t="s">
        <v>83</v>
      </c>
      <c r="E163" s="12">
        <f>E165</f>
        <v>200</v>
      </c>
      <c r="F163" s="12">
        <f t="shared" ref="F163:H163" si="67">F165</f>
        <v>150</v>
      </c>
      <c r="G163" s="12">
        <f t="shared" si="67"/>
        <v>150</v>
      </c>
      <c r="H163" s="12">
        <f t="shared" si="67"/>
        <v>500</v>
      </c>
      <c r="I163" s="11" t="s">
        <v>7</v>
      </c>
    </row>
    <row r="164" spans="1:10">
      <c r="A164" s="47"/>
      <c r="B164" s="42"/>
      <c r="C164" s="49"/>
      <c r="D164" s="49"/>
      <c r="E164" s="10"/>
      <c r="F164" s="10"/>
      <c r="G164" s="10"/>
      <c r="H164" s="11"/>
      <c r="I164" s="11" t="s">
        <v>18</v>
      </c>
    </row>
    <row r="165" spans="1:10" ht="40.5" customHeight="1">
      <c r="A165" s="47"/>
      <c r="B165" s="42"/>
      <c r="C165" s="49"/>
      <c r="D165" s="49"/>
      <c r="E165" s="12">
        <v>200</v>
      </c>
      <c r="F165" s="12">
        <v>150</v>
      </c>
      <c r="G165" s="12">
        <v>150</v>
      </c>
      <c r="H165" s="12">
        <f>E165+F165+G165</f>
        <v>500</v>
      </c>
      <c r="I165" s="11" t="s">
        <v>13</v>
      </c>
    </row>
    <row r="166" spans="1:10" ht="72" customHeight="1">
      <c r="A166" s="47" t="s">
        <v>124</v>
      </c>
      <c r="B166" s="42" t="s">
        <v>56</v>
      </c>
      <c r="C166" s="49" t="s">
        <v>158</v>
      </c>
      <c r="D166" s="49" t="s">
        <v>83</v>
      </c>
      <c r="E166" s="12">
        <f>E168</f>
        <v>30</v>
      </c>
      <c r="F166" s="12">
        <f t="shared" ref="F166:H166" si="68">F168</f>
        <v>30</v>
      </c>
      <c r="G166" s="12">
        <f t="shared" si="68"/>
        <v>30</v>
      </c>
      <c r="H166" s="12">
        <f t="shared" si="68"/>
        <v>90</v>
      </c>
      <c r="I166" s="11" t="s">
        <v>7</v>
      </c>
    </row>
    <row r="167" spans="1:10">
      <c r="A167" s="47"/>
      <c r="B167" s="42"/>
      <c r="C167" s="49"/>
      <c r="D167" s="49"/>
      <c r="E167" s="10"/>
      <c r="F167" s="10"/>
      <c r="G167" s="10"/>
      <c r="H167" s="11"/>
      <c r="I167" s="11" t="s">
        <v>18</v>
      </c>
    </row>
    <row r="168" spans="1:10">
      <c r="A168" s="47"/>
      <c r="B168" s="42"/>
      <c r="C168" s="49"/>
      <c r="D168" s="49"/>
      <c r="E168" s="12">
        <v>30</v>
      </c>
      <c r="F168" s="12">
        <v>30</v>
      </c>
      <c r="G168" s="12">
        <v>30</v>
      </c>
      <c r="H168" s="12">
        <f>E168+F168+G168</f>
        <v>90</v>
      </c>
      <c r="I168" s="11" t="s">
        <v>13</v>
      </c>
    </row>
    <row r="169" spans="1:10" ht="71.25" customHeight="1">
      <c r="A169" s="47" t="s">
        <v>125</v>
      </c>
      <c r="B169" s="42" t="s">
        <v>57</v>
      </c>
      <c r="C169" s="49" t="s">
        <v>158</v>
      </c>
      <c r="D169" s="49" t="s">
        <v>83</v>
      </c>
      <c r="E169" s="12">
        <f>E171</f>
        <v>200</v>
      </c>
      <c r="F169" s="12">
        <f t="shared" ref="F169:H169" si="69">F171</f>
        <v>210</v>
      </c>
      <c r="G169" s="12">
        <f t="shared" si="69"/>
        <v>215</v>
      </c>
      <c r="H169" s="12">
        <f t="shared" si="69"/>
        <v>625</v>
      </c>
      <c r="I169" s="11" t="s">
        <v>7</v>
      </c>
    </row>
    <row r="170" spans="1:10">
      <c r="A170" s="47"/>
      <c r="B170" s="42"/>
      <c r="C170" s="49"/>
      <c r="D170" s="49"/>
      <c r="E170" s="10"/>
      <c r="F170" s="10"/>
      <c r="G170" s="10"/>
      <c r="H170" s="11"/>
      <c r="I170" s="11" t="s">
        <v>18</v>
      </c>
    </row>
    <row r="171" spans="1:10">
      <c r="A171" s="47"/>
      <c r="B171" s="42"/>
      <c r="C171" s="49"/>
      <c r="D171" s="49"/>
      <c r="E171" s="12">
        <v>200</v>
      </c>
      <c r="F171" s="12">
        <v>210</v>
      </c>
      <c r="G171" s="12">
        <v>215</v>
      </c>
      <c r="H171" s="12">
        <f>E171+F171+G171</f>
        <v>625</v>
      </c>
      <c r="I171" s="11" t="s">
        <v>13</v>
      </c>
    </row>
    <row r="172" spans="1:10" ht="15" customHeight="1">
      <c r="A172" s="44" t="s">
        <v>58</v>
      </c>
      <c r="B172" s="44"/>
      <c r="C172" s="44"/>
      <c r="D172" s="44"/>
      <c r="E172" s="44"/>
      <c r="F172" s="44"/>
      <c r="G172" s="44"/>
      <c r="H172" s="44"/>
      <c r="I172" s="44"/>
      <c r="J172" s="7"/>
    </row>
    <row r="173" spans="1:10" ht="40.5" customHeight="1">
      <c r="A173" s="47" t="s">
        <v>126</v>
      </c>
      <c r="B173" s="42" t="s">
        <v>127</v>
      </c>
      <c r="C173" s="49" t="s">
        <v>158</v>
      </c>
      <c r="D173" s="70" t="s">
        <v>19</v>
      </c>
      <c r="E173" s="12">
        <f>E175</f>
        <v>0</v>
      </c>
      <c r="F173" s="12">
        <f t="shared" ref="F173:H173" si="70">F175</f>
        <v>0</v>
      </c>
      <c r="G173" s="12">
        <f t="shared" si="70"/>
        <v>0</v>
      </c>
      <c r="H173" s="12">
        <f t="shared" si="70"/>
        <v>0</v>
      </c>
      <c r="I173" s="19" t="s">
        <v>7</v>
      </c>
    </row>
    <row r="174" spans="1:10">
      <c r="A174" s="47"/>
      <c r="B174" s="42"/>
      <c r="C174" s="49"/>
      <c r="D174" s="70"/>
      <c r="E174" s="10"/>
      <c r="F174" s="10"/>
      <c r="G174" s="10"/>
      <c r="H174" s="11"/>
      <c r="I174" s="11" t="s">
        <v>18</v>
      </c>
    </row>
    <row r="175" spans="1:10">
      <c r="A175" s="47"/>
      <c r="B175" s="42"/>
      <c r="C175" s="49"/>
      <c r="D175" s="70"/>
      <c r="E175" s="12">
        <f>E178+E181</f>
        <v>0</v>
      </c>
      <c r="F175" s="12">
        <f t="shared" ref="F175:H175" si="71">F178+F181</f>
        <v>0</v>
      </c>
      <c r="G175" s="12">
        <f t="shared" si="71"/>
        <v>0</v>
      </c>
      <c r="H175" s="12">
        <f t="shared" si="71"/>
        <v>0</v>
      </c>
      <c r="I175" s="11" t="s">
        <v>12</v>
      </c>
    </row>
    <row r="176" spans="1:10" ht="60.75" customHeight="1">
      <c r="A176" s="47" t="s">
        <v>130</v>
      </c>
      <c r="B176" s="42" t="s">
        <v>128</v>
      </c>
      <c r="C176" s="49" t="s">
        <v>158</v>
      </c>
      <c r="D176" s="49" t="s">
        <v>83</v>
      </c>
      <c r="E176" s="12">
        <f>E178</f>
        <v>0</v>
      </c>
      <c r="F176" s="12">
        <f t="shared" ref="F176:H176" si="72">F178</f>
        <v>0</v>
      </c>
      <c r="G176" s="12">
        <f t="shared" si="72"/>
        <v>0</v>
      </c>
      <c r="H176" s="12">
        <f t="shared" si="72"/>
        <v>0</v>
      </c>
      <c r="I176" s="11" t="s">
        <v>7</v>
      </c>
    </row>
    <row r="177" spans="1:10">
      <c r="A177" s="47"/>
      <c r="B177" s="42"/>
      <c r="C177" s="49"/>
      <c r="D177" s="49"/>
      <c r="E177" s="10"/>
      <c r="F177" s="10"/>
      <c r="G177" s="10"/>
      <c r="H177" s="11"/>
      <c r="I177" s="11" t="s">
        <v>18</v>
      </c>
    </row>
    <row r="178" spans="1:10" ht="33.75" customHeight="1">
      <c r="A178" s="47"/>
      <c r="B178" s="42"/>
      <c r="C178" s="49"/>
      <c r="D178" s="49"/>
      <c r="E178" s="12">
        <v>0</v>
      </c>
      <c r="F178" s="12">
        <v>0</v>
      </c>
      <c r="G178" s="12">
        <v>0</v>
      </c>
      <c r="H178" s="12">
        <f>E178+F178+G178</f>
        <v>0</v>
      </c>
      <c r="I178" s="11" t="s">
        <v>13</v>
      </c>
    </row>
    <row r="179" spans="1:10" ht="48.75" customHeight="1">
      <c r="A179" s="47" t="s">
        <v>131</v>
      </c>
      <c r="B179" s="42" t="s">
        <v>129</v>
      </c>
      <c r="C179" s="49" t="s">
        <v>158</v>
      </c>
      <c r="D179" s="49" t="s">
        <v>83</v>
      </c>
      <c r="E179" s="12">
        <f>E181</f>
        <v>0</v>
      </c>
      <c r="F179" s="12">
        <f t="shared" ref="F179:H179" si="73">F181</f>
        <v>0</v>
      </c>
      <c r="G179" s="12">
        <f t="shared" si="73"/>
        <v>0</v>
      </c>
      <c r="H179" s="12">
        <f t="shared" si="73"/>
        <v>0</v>
      </c>
      <c r="I179" s="11" t="s">
        <v>7</v>
      </c>
    </row>
    <row r="180" spans="1:10">
      <c r="A180" s="47"/>
      <c r="B180" s="42"/>
      <c r="C180" s="49"/>
      <c r="D180" s="49"/>
      <c r="E180" s="10"/>
      <c r="F180" s="10"/>
      <c r="G180" s="10"/>
      <c r="H180" s="11"/>
      <c r="I180" s="11" t="s">
        <v>18</v>
      </c>
    </row>
    <row r="181" spans="1:10" ht="45" customHeight="1">
      <c r="A181" s="47"/>
      <c r="B181" s="42"/>
      <c r="C181" s="49"/>
      <c r="D181" s="49"/>
      <c r="E181" s="12">
        <v>0</v>
      </c>
      <c r="F181" s="12">
        <v>0</v>
      </c>
      <c r="G181" s="12">
        <v>0</v>
      </c>
      <c r="H181" s="12">
        <f>E181+F181+G181</f>
        <v>0</v>
      </c>
      <c r="I181" s="11" t="s">
        <v>13</v>
      </c>
    </row>
    <row r="182" spans="1:10" ht="30" customHeight="1">
      <c r="A182" s="44" t="s">
        <v>152</v>
      </c>
      <c r="B182" s="44"/>
      <c r="C182" s="44"/>
      <c r="D182" s="44"/>
      <c r="E182" s="44"/>
      <c r="F182" s="44"/>
      <c r="G182" s="44"/>
      <c r="H182" s="44"/>
      <c r="I182" s="44"/>
      <c r="J182" s="7"/>
    </row>
    <row r="183" spans="1:10" ht="39" customHeight="1">
      <c r="A183" s="76" t="s">
        <v>132</v>
      </c>
      <c r="B183" s="42" t="s">
        <v>59</v>
      </c>
      <c r="C183" s="49" t="s">
        <v>158</v>
      </c>
      <c r="D183" s="66" t="s">
        <v>19</v>
      </c>
      <c r="E183" s="12">
        <f t="shared" ref="E183:H183" si="74">E186+E187+E185</f>
        <v>116814.2</v>
      </c>
      <c r="F183" s="12">
        <f t="shared" si="74"/>
        <v>850</v>
      </c>
      <c r="G183" s="12">
        <f t="shared" si="74"/>
        <v>94012.5</v>
      </c>
      <c r="H183" s="12">
        <f t="shared" si="74"/>
        <v>211676.69999999998</v>
      </c>
      <c r="I183" s="14" t="s">
        <v>7</v>
      </c>
      <c r="J183" s="20"/>
    </row>
    <row r="184" spans="1:10">
      <c r="A184" s="77"/>
      <c r="B184" s="42"/>
      <c r="C184" s="49"/>
      <c r="D184" s="67"/>
      <c r="E184" s="11"/>
      <c r="F184" s="11"/>
      <c r="G184" s="11"/>
      <c r="H184" s="9"/>
      <c r="I184" s="14" t="s">
        <v>18</v>
      </c>
      <c r="J184" s="20"/>
    </row>
    <row r="185" spans="1:10" ht="30">
      <c r="A185" s="77"/>
      <c r="B185" s="42"/>
      <c r="C185" s="49"/>
      <c r="D185" s="67"/>
      <c r="E185" s="15">
        <f>E201+E190</f>
        <v>0</v>
      </c>
      <c r="F185" s="15">
        <f t="shared" ref="F185:H185" si="75">F201+F190</f>
        <v>0</v>
      </c>
      <c r="G185" s="15">
        <f t="shared" si="75"/>
        <v>0</v>
      </c>
      <c r="H185" s="15">
        <f t="shared" si="75"/>
        <v>0</v>
      </c>
      <c r="I185" s="14" t="s">
        <v>11</v>
      </c>
      <c r="J185" s="20"/>
    </row>
    <row r="186" spans="1:10" ht="30.75" customHeight="1">
      <c r="A186" s="77"/>
      <c r="B186" s="42"/>
      <c r="C186" s="49"/>
      <c r="D186" s="67"/>
      <c r="E186" s="12">
        <f>E191+E202</f>
        <v>106097.3</v>
      </c>
      <c r="F186" s="12">
        <f t="shared" ref="F186:G186" si="76">F191+F202</f>
        <v>0</v>
      </c>
      <c r="G186" s="12">
        <f t="shared" si="76"/>
        <v>85387.5</v>
      </c>
      <c r="H186" s="12">
        <f>H191+H202</f>
        <v>191484.79999999999</v>
      </c>
      <c r="I186" s="14" t="s">
        <v>12</v>
      </c>
      <c r="J186" s="20"/>
    </row>
    <row r="187" spans="1:10">
      <c r="A187" s="78"/>
      <c r="B187" s="42"/>
      <c r="C187" s="49"/>
      <c r="D187" s="68"/>
      <c r="E187" s="12">
        <f>E192+E203</f>
        <v>10716.9</v>
      </c>
      <c r="F187" s="12">
        <f t="shared" ref="F187:H187" si="77">F192+F203</f>
        <v>850</v>
      </c>
      <c r="G187" s="12">
        <f t="shared" si="77"/>
        <v>8625</v>
      </c>
      <c r="H187" s="12">
        <f t="shared" si="77"/>
        <v>20191.900000000001</v>
      </c>
      <c r="I187" s="14" t="s">
        <v>13</v>
      </c>
      <c r="J187" s="20"/>
    </row>
    <row r="188" spans="1:10" ht="27.75" customHeight="1">
      <c r="A188" s="56" t="s">
        <v>133</v>
      </c>
      <c r="B188" s="42" t="s">
        <v>60</v>
      </c>
      <c r="C188" s="49" t="s">
        <v>158</v>
      </c>
      <c r="D188" s="66" t="s">
        <v>19</v>
      </c>
      <c r="E188" s="12">
        <f>E191+E192+E190</f>
        <v>116814.2</v>
      </c>
      <c r="F188" s="12">
        <f t="shared" ref="F188:H188" si="78">F191+F192+F190</f>
        <v>850</v>
      </c>
      <c r="G188" s="12">
        <f t="shared" si="78"/>
        <v>94012.5</v>
      </c>
      <c r="H188" s="12">
        <f t="shared" si="78"/>
        <v>211676.69999999998</v>
      </c>
      <c r="I188" s="14" t="s">
        <v>7</v>
      </c>
      <c r="J188" s="20"/>
    </row>
    <row r="189" spans="1:10">
      <c r="A189" s="56"/>
      <c r="B189" s="42"/>
      <c r="C189" s="49"/>
      <c r="D189" s="67"/>
      <c r="E189" s="11"/>
      <c r="F189" s="11"/>
      <c r="G189" s="11"/>
      <c r="H189" s="9"/>
      <c r="I189" s="14" t="s">
        <v>18</v>
      </c>
      <c r="J189" s="20"/>
    </row>
    <row r="190" spans="1:10" ht="30">
      <c r="A190" s="56"/>
      <c r="B190" s="42"/>
      <c r="C190" s="49"/>
      <c r="D190" s="67"/>
      <c r="E190" s="29">
        <f>E195</f>
        <v>0</v>
      </c>
      <c r="F190" s="29">
        <f t="shared" ref="F190:H190" si="79">F195</f>
        <v>0</v>
      </c>
      <c r="G190" s="29">
        <f t="shared" si="79"/>
        <v>0</v>
      </c>
      <c r="H190" s="29">
        <f t="shared" si="79"/>
        <v>0</v>
      </c>
      <c r="I190" s="27" t="s">
        <v>11</v>
      </c>
      <c r="J190" s="20"/>
    </row>
    <row r="191" spans="1:10" ht="26.25" customHeight="1">
      <c r="A191" s="56"/>
      <c r="B191" s="42"/>
      <c r="C191" s="49"/>
      <c r="D191" s="67"/>
      <c r="E191" s="12">
        <f>E196</f>
        <v>106097.3</v>
      </c>
      <c r="F191" s="12">
        <f t="shared" ref="F191:H191" si="80">F196</f>
        <v>0</v>
      </c>
      <c r="G191" s="12">
        <f t="shared" si="80"/>
        <v>85387.5</v>
      </c>
      <c r="H191" s="12">
        <f t="shared" si="80"/>
        <v>191484.79999999999</v>
      </c>
      <c r="I191" s="14" t="s">
        <v>12</v>
      </c>
      <c r="J191" s="20"/>
    </row>
    <row r="192" spans="1:10">
      <c r="A192" s="56"/>
      <c r="B192" s="42"/>
      <c r="C192" s="49"/>
      <c r="D192" s="68"/>
      <c r="E192" s="12">
        <f>E197</f>
        <v>10716.9</v>
      </c>
      <c r="F192" s="12">
        <f t="shared" ref="F192:H192" si="81">F197</f>
        <v>850</v>
      </c>
      <c r="G192" s="12">
        <f t="shared" si="81"/>
        <v>8625</v>
      </c>
      <c r="H192" s="12">
        <f t="shared" si="81"/>
        <v>20191.900000000001</v>
      </c>
      <c r="I192" s="14" t="s">
        <v>13</v>
      </c>
      <c r="J192" s="20"/>
    </row>
    <row r="193" spans="1:10" ht="34.5" customHeight="1">
      <c r="A193" s="56" t="s">
        <v>134</v>
      </c>
      <c r="B193" s="42" t="s">
        <v>153</v>
      </c>
      <c r="C193" s="49" t="s">
        <v>158</v>
      </c>
      <c r="D193" s="66" t="s">
        <v>32</v>
      </c>
      <c r="E193" s="12">
        <f>E196+E197+E195</f>
        <v>116814.2</v>
      </c>
      <c r="F193" s="12">
        <f t="shared" ref="F193:H193" si="82">F196+F197+F195</f>
        <v>850</v>
      </c>
      <c r="G193" s="12">
        <f t="shared" si="82"/>
        <v>94012.5</v>
      </c>
      <c r="H193" s="12">
        <f t="shared" si="82"/>
        <v>211676.69999999998</v>
      </c>
      <c r="I193" s="14" t="s">
        <v>7</v>
      </c>
      <c r="J193" s="20"/>
    </row>
    <row r="194" spans="1:10">
      <c r="A194" s="56"/>
      <c r="B194" s="42"/>
      <c r="C194" s="49"/>
      <c r="D194" s="67"/>
      <c r="E194" s="11"/>
      <c r="F194" s="11"/>
      <c r="G194" s="11"/>
      <c r="H194" s="9"/>
      <c r="I194" s="14" t="s">
        <v>18</v>
      </c>
      <c r="J194" s="20"/>
    </row>
    <row r="195" spans="1:10" ht="30">
      <c r="A195" s="56"/>
      <c r="B195" s="42"/>
      <c r="C195" s="49"/>
      <c r="D195" s="67"/>
      <c r="E195" s="29">
        <v>0</v>
      </c>
      <c r="F195" s="29">
        <v>0</v>
      </c>
      <c r="G195" s="29">
        <v>0</v>
      </c>
      <c r="H195" s="28">
        <f>SUM(E195:G195)</f>
        <v>0</v>
      </c>
      <c r="I195" s="27" t="s">
        <v>11</v>
      </c>
      <c r="J195" s="20"/>
    </row>
    <row r="196" spans="1:10">
      <c r="A196" s="56"/>
      <c r="B196" s="42"/>
      <c r="C196" s="49"/>
      <c r="D196" s="67"/>
      <c r="E196" s="12">
        <v>106097.3</v>
      </c>
      <c r="F196" s="12">
        <v>0</v>
      </c>
      <c r="G196" s="12">
        <v>85387.5</v>
      </c>
      <c r="H196" s="12">
        <f>E196+F196+G196</f>
        <v>191484.79999999999</v>
      </c>
      <c r="I196" s="14" t="s">
        <v>61</v>
      </c>
      <c r="J196" s="20"/>
    </row>
    <row r="197" spans="1:10">
      <c r="A197" s="56"/>
      <c r="B197" s="42"/>
      <c r="C197" s="49"/>
      <c r="D197" s="68"/>
      <c r="E197" s="12">
        <v>10716.9</v>
      </c>
      <c r="F197" s="12">
        <v>850</v>
      </c>
      <c r="G197" s="12">
        <v>8625</v>
      </c>
      <c r="H197" s="12">
        <f>E197+F197+G197</f>
        <v>20191.900000000001</v>
      </c>
      <c r="I197" s="14" t="s">
        <v>13</v>
      </c>
      <c r="J197" s="20"/>
    </row>
    <row r="198" spans="1:10">
      <c r="A198" s="44" t="s">
        <v>62</v>
      </c>
      <c r="B198" s="44"/>
      <c r="C198" s="44"/>
      <c r="D198" s="44"/>
      <c r="E198" s="44"/>
      <c r="F198" s="44"/>
      <c r="G198" s="44"/>
      <c r="H198" s="44"/>
      <c r="I198" s="44"/>
      <c r="J198" s="20"/>
    </row>
    <row r="199" spans="1:10" ht="21.75" customHeight="1">
      <c r="A199" s="57" t="s">
        <v>135</v>
      </c>
      <c r="B199" s="42" t="s">
        <v>63</v>
      </c>
      <c r="C199" s="49" t="s">
        <v>158</v>
      </c>
      <c r="D199" s="60" t="s">
        <v>19</v>
      </c>
      <c r="E199" s="12">
        <f>E201+E202+E203</f>
        <v>0</v>
      </c>
      <c r="F199" s="12">
        <f t="shared" ref="F199:H199" si="83">F201+F202+F203</f>
        <v>0</v>
      </c>
      <c r="G199" s="12">
        <f t="shared" si="83"/>
        <v>0</v>
      </c>
      <c r="H199" s="12">
        <f t="shared" si="83"/>
        <v>0</v>
      </c>
      <c r="I199" s="14" t="s">
        <v>7</v>
      </c>
      <c r="J199" s="20"/>
    </row>
    <row r="200" spans="1:10">
      <c r="A200" s="58"/>
      <c r="B200" s="42"/>
      <c r="C200" s="49"/>
      <c r="D200" s="61"/>
      <c r="E200" s="11"/>
      <c r="F200" s="11"/>
      <c r="G200" s="11"/>
      <c r="H200" s="9"/>
      <c r="I200" s="14" t="s">
        <v>18</v>
      </c>
      <c r="J200" s="20"/>
    </row>
    <row r="201" spans="1:10" ht="30">
      <c r="A201" s="58"/>
      <c r="B201" s="42"/>
      <c r="C201" s="49"/>
      <c r="D201" s="61"/>
      <c r="E201" s="12">
        <f>E206</f>
        <v>0</v>
      </c>
      <c r="F201" s="12">
        <f t="shared" ref="F201:H201" si="84">F206</f>
        <v>0</v>
      </c>
      <c r="G201" s="12">
        <f t="shared" si="84"/>
        <v>0</v>
      </c>
      <c r="H201" s="12">
        <f t="shared" si="84"/>
        <v>0</v>
      </c>
      <c r="I201" s="14" t="s">
        <v>11</v>
      </c>
      <c r="J201" s="20"/>
    </row>
    <row r="202" spans="1:10">
      <c r="A202" s="58"/>
      <c r="B202" s="42"/>
      <c r="C202" s="49"/>
      <c r="D202" s="61"/>
      <c r="E202" s="12">
        <f>E207</f>
        <v>0</v>
      </c>
      <c r="F202" s="12">
        <f t="shared" ref="F202:H202" si="85">F207</f>
        <v>0</v>
      </c>
      <c r="G202" s="12">
        <f t="shared" si="85"/>
        <v>0</v>
      </c>
      <c r="H202" s="12">
        <f t="shared" si="85"/>
        <v>0</v>
      </c>
      <c r="I202" s="14" t="s">
        <v>12</v>
      </c>
      <c r="J202" s="20"/>
    </row>
    <row r="203" spans="1:10">
      <c r="A203" s="59"/>
      <c r="B203" s="42"/>
      <c r="C203" s="49"/>
      <c r="D203" s="62"/>
      <c r="E203" s="12">
        <f>E208</f>
        <v>0</v>
      </c>
      <c r="F203" s="12">
        <f t="shared" ref="F203:H203" si="86">F208</f>
        <v>0</v>
      </c>
      <c r="G203" s="12">
        <f t="shared" si="86"/>
        <v>0</v>
      </c>
      <c r="H203" s="12">
        <f t="shared" si="86"/>
        <v>0</v>
      </c>
      <c r="I203" s="14" t="s">
        <v>13</v>
      </c>
      <c r="J203" s="20"/>
    </row>
    <row r="204" spans="1:10" ht="34.5" customHeight="1">
      <c r="A204" s="57" t="s">
        <v>136</v>
      </c>
      <c r="B204" s="42" t="s">
        <v>64</v>
      </c>
      <c r="C204" s="42" t="s">
        <v>158</v>
      </c>
      <c r="D204" s="60" t="s">
        <v>32</v>
      </c>
      <c r="E204" s="12">
        <f>E206+E207+E208</f>
        <v>0</v>
      </c>
      <c r="F204" s="12">
        <f t="shared" ref="F204:H204" si="87">F206+F207+F208</f>
        <v>0</v>
      </c>
      <c r="G204" s="12">
        <f t="shared" si="87"/>
        <v>0</v>
      </c>
      <c r="H204" s="12">
        <f t="shared" si="87"/>
        <v>0</v>
      </c>
      <c r="I204" s="14" t="s">
        <v>7</v>
      </c>
      <c r="J204" s="20"/>
    </row>
    <row r="205" spans="1:10" ht="12.75" customHeight="1">
      <c r="A205" s="58"/>
      <c r="B205" s="42"/>
      <c r="C205" s="42"/>
      <c r="D205" s="61"/>
      <c r="E205" s="11"/>
      <c r="F205" s="11"/>
      <c r="G205" s="11"/>
      <c r="H205" s="9"/>
      <c r="I205" s="14" t="s">
        <v>18</v>
      </c>
      <c r="J205" s="20"/>
    </row>
    <row r="206" spans="1:10" ht="30">
      <c r="A206" s="58"/>
      <c r="B206" s="42"/>
      <c r="C206" s="42"/>
      <c r="D206" s="61"/>
      <c r="E206" s="12">
        <v>0</v>
      </c>
      <c r="F206" s="12">
        <v>0</v>
      </c>
      <c r="G206" s="12">
        <v>0</v>
      </c>
      <c r="H206" s="12">
        <f>E206+F206+G206</f>
        <v>0</v>
      </c>
      <c r="I206" s="14" t="s">
        <v>11</v>
      </c>
      <c r="J206" s="20"/>
    </row>
    <row r="207" spans="1:10">
      <c r="A207" s="58"/>
      <c r="B207" s="42"/>
      <c r="C207" s="42"/>
      <c r="D207" s="61"/>
      <c r="E207" s="12">
        <v>0</v>
      </c>
      <c r="F207" s="12">
        <v>0</v>
      </c>
      <c r="G207" s="12">
        <v>0</v>
      </c>
      <c r="H207" s="12">
        <f t="shared" ref="H207:H208" si="88">E207+F207+G207</f>
        <v>0</v>
      </c>
      <c r="I207" s="14" t="s">
        <v>12</v>
      </c>
      <c r="J207" s="20"/>
    </row>
    <row r="208" spans="1:10">
      <c r="A208" s="59"/>
      <c r="B208" s="42"/>
      <c r="C208" s="42"/>
      <c r="D208" s="62"/>
      <c r="E208" s="12">
        <v>0</v>
      </c>
      <c r="F208" s="12">
        <v>0</v>
      </c>
      <c r="G208" s="12">
        <v>0</v>
      </c>
      <c r="H208" s="12">
        <f t="shared" si="88"/>
        <v>0</v>
      </c>
      <c r="I208" s="14" t="s">
        <v>13</v>
      </c>
      <c r="J208" s="20"/>
    </row>
    <row r="209" spans="1:10" ht="15" customHeight="1">
      <c r="A209" s="44" t="s">
        <v>65</v>
      </c>
      <c r="B209" s="44"/>
      <c r="C209" s="44"/>
      <c r="D209" s="44"/>
      <c r="E209" s="44"/>
      <c r="F209" s="44"/>
      <c r="G209" s="44"/>
      <c r="H209" s="44"/>
      <c r="I209" s="44"/>
      <c r="J209" s="7"/>
    </row>
    <row r="210" spans="1:10" ht="46.5" customHeight="1">
      <c r="A210" s="47" t="s">
        <v>137</v>
      </c>
      <c r="B210" s="42" t="s">
        <v>66</v>
      </c>
      <c r="C210" s="49" t="s">
        <v>158</v>
      </c>
      <c r="D210" s="73" t="s">
        <v>19</v>
      </c>
      <c r="E210" s="12">
        <f>E212</f>
        <v>0</v>
      </c>
      <c r="F210" s="12">
        <f t="shared" ref="F210:H210" si="89">F212</f>
        <v>0</v>
      </c>
      <c r="G210" s="12">
        <f t="shared" si="89"/>
        <v>0</v>
      </c>
      <c r="H210" s="12">
        <f t="shared" si="89"/>
        <v>0</v>
      </c>
      <c r="I210" s="11" t="s">
        <v>7</v>
      </c>
    </row>
    <row r="211" spans="1:10">
      <c r="A211" s="47"/>
      <c r="B211" s="42"/>
      <c r="C211" s="49"/>
      <c r="D211" s="74"/>
      <c r="E211" s="14"/>
      <c r="F211" s="14"/>
      <c r="G211" s="14"/>
      <c r="H211" s="11"/>
      <c r="I211" s="11" t="s">
        <v>18</v>
      </c>
    </row>
    <row r="212" spans="1:10">
      <c r="A212" s="47"/>
      <c r="B212" s="42"/>
      <c r="C212" s="49"/>
      <c r="D212" s="75"/>
      <c r="E212" s="12">
        <f>E215+E221</f>
        <v>0</v>
      </c>
      <c r="F212" s="12">
        <f t="shared" ref="F212:H212" si="90">F215+F221</f>
        <v>0</v>
      </c>
      <c r="G212" s="12">
        <f t="shared" si="90"/>
        <v>0</v>
      </c>
      <c r="H212" s="12">
        <f t="shared" si="90"/>
        <v>0</v>
      </c>
      <c r="I212" s="11" t="s">
        <v>13</v>
      </c>
    </row>
    <row r="213" spans="1:10" ht="103.5" customHeight="1">
      <c r="A213" s="47" t="s">
        <v>138</v>
      </c>
      <c r="B213" s="48" t="s">
        <v>67</v>
      </c>
      <c r="C213" s="49" t="s">
        <v>158</v>
      </c>
      <c r="D213" s="73" t="s">
        <v>19</v>
      </c>
      <c r="E213" s="21">
        <f>E215</f>
        <v>0</v>
      </c>
      <c r="F213" s="21">
        <f t="shared" ref="F213:H213" si="91">F215</f>
        <v>0</v>
      </c>
      <c r="G213" s="21">
        <f t="shared" si="91"/>
        <v>0</v>
      </c>
      <c r="H213" s="21">
        <f t="shared" si="91"/>
        <v>0</v>
      </c>
      <c r="I213" s="17" t="s">
        <v>7</v>
      </c>
    </row>
    <row r="214" spans="1:10">
      <c r="A214" s="47"/>
      <c r="B214" s="48"/>
      <c r="C214" s="49"/>
      <c r="D214" s="74"/>
      <c r="E214" s="16"/>
      <c r="F214" s="16"/>
      <c r="G214" s="16"/>
      <c r="H214" s="17"/>
      <c r="I214" s="17" t="s">
        <v>18</v>
      </c>
    </row>
    <row r="215" spans="1:10">
      <c r="A215" s="47"/>
      <c r="B215" s="48"/>
      <c r="C215" s="49"/>
      <c r="D215" s="75"/>
      <c r="E215" s="21">
        <f>E218</f>
        <v>0</v>
      </c>
      <c r="F215" s="21">
        <f t="shared" ref="F215:H215" si="92">F218</f>
        <v>0</v>
      </c>
      <c r="G215" s="21">
        <f t="shared" si="92"/>
        <v>0</v>
      </c>
      <c r="H215" s="21">
        <f t="shared" si="92"/>
        <v>0</v>
      </c>
      <c r="I215" s="17" t="s">
        <v>13</v>
      </c>
    </row>
    <row r="216" spans="1:10" ht="50.25" customHeight="1">
      <c r="A216" s="47" t="s">
        <v>139</v>
      </c>
      <c r="B216" s="48" t="s">
        <v>68</v>
      </c>
      <c r="C216" s="49" t="s">
        <v>158</v>
      </c>
      <c r="D216" s="48" t="s">
        <v>19</v>
      </c>
      <c r="E216" s="21">
        <f>E218</f>
        <v>0</v>
      </c>
      <c r="F216" s="21">
        <f t="shared" ref="F216:H216" si="93">F218</f>
        <v>0</v>
      </c>
      <c r="G216" s="21">
        <f t="shared" si="93"/>
        <v>0</v>
      </c>
      <c r="H216" s="21">
        <f t="shared" si="93"/>
        <v>0</v>
      </c>
      <c r="I216" s="17" t="s">
        <v>7</v>
      </c>
    </row>
    <row r="217" spans="1:10">
      <c r="A217" s="47"/>
      <c r="B217" s="48"/>
      <c r="C217" s="49"/>
      <c r="D217" s="48"/>
      <c r="E217" s="16"/>
      <c r="F217" s="16"/>
      <c r="G217" s="16"/>
      <c r="H217" s="17"/>
      <c r="I217" s="17" t="s">
        <v>18</v>
      </c>
    </row>
    <row r="218" spans="1:10" ht="29.25" customHeight="1">
      <c r="A218" s="47"/>
      <c r="B218" s="48"/>
      <c r="C218" s="49"/>
      <c r="D218" s="48"/>
      <c r="E218" s="12">
        <v>0</v>
      </c>
      <c r="F218" s="12">
        <v>0</v>
      </c>
      <c r="G218" s="12">
        <v>0</v>
      </c>
      <c r="H218" s="12">
        <f>E218+F218+G218</f>
        <v>0</v>
      </c>
      <c r="I218" s="17" t="s">
        <v>13</v>
      </c>
    </row>
    <row r="219" spans="1:10" ht="59.25" customHeight="1">
      <c r="A219" s="47" t="s">
        <v>141</v>
      </c>
      <c r="B219" s="48" t="s">
        <v>69</v>
      </c>
      <c r="C219" s="49" t="s">
        <v>158</v>
      </c>
      <c r="D219" s="48" t="s">
        <v>19</v>
      </c>
      <c r="E219" s="21">
        <f>E221</f>
        <v>0</v>
      </c>
      <c r="F219" s="21">
        <f t="shared" ref="F219:H219" si="94">F221</f>
        <v>0</v>
      </c>
      <c r="G219" s="21">
        <f t="shared" si="94"/>
        <v>0</v>
      </c>
      <c r="H219" s="21">
        <f t="shared" si="94"/>
        <v>0</v>
      </c>
      <c r="I219" s="17" t="s">
        <v>7</v>
      </c>
    </row>
    <row r="220" spans="1:10">
      <c r="A220" s="47"/>
      <c r="B220" s="48"/>
      <c r="C220" s="49"/>
      <c r="D220" s="48"/>
      <c r="E220" s="16"/>
      <c r="F220" s="16"/>
      <c r="G220" s="16"/>
      <c r="H220" s="17"/>
      <c r="I220" s="17" t="s">
        <v>18</v>
      </c>
    </row>
    <row r="221" spans="1:10">
      <c r="A221" s="47"/>
      <c r="B221" s="48"/>
      <c r="C221" s="49"/>
      <c r="D221" s="48"/>
      <c r="E221" s="12">
        <f>E224+E227</f>
        <v>0</v>
      </c>
      <c r="F221" s="12">
        <f t="shared" ref="F221:H221" si="95">F224+F227</f>
        <v>0</v>
      </c>
      <c r="G221" s="12">
        <f t="shared" si="95"/>
        <v>0</v>
      </c>
      <c r="H221" s="12">
        <f t="shared" si="95"/>
        <v>0</v>
      </c>
      <c r="I221" s="17" t="s">
        <v>13</v>
      </c>
    </row>
    <row r="222" spans="1:10" ht="69" customHeight="1">
      <c r="A222" s="47" t="s">
        <v>140</v>
      </c>
      <c r="B222" s="48" t="s">
        <v>70</v>
      </c>
      <c r="C222" s="49" t="s">
        <v>158</v>
      </c>
      <c r="D222" s="71" t="s">
        <v>19</v>
      </c>
      <c r="E222" s="21">
        <f>E224</f>
        <v>0</v>
      </c>
      <c r="F222" s="21">
        <f t="shared" ref="F222:H222" si="96">F224</f>
        <v>0</v>
      </c>
      <c r="G222" s="21">
        <f t="shared" si="96"/>
        <v>0</v>
      </c>
      <c r="H222" s="21">
        <f t="shared" si="96"/>
        <v>0</v>
      </c>
      <c r="I222" s="17" t="s">
        <v>7</v>
      </c>
    </row>
    <row r="223" spans="1:10">
      <c r="A223" s="47"/>
      <c r="B223" s="48"/>
      <c r="C223" s="49"/>
      <c r="D223" s="71"/>
      <c r="E223" s="16"/>
      <c r="F223" s="16"/>
      <c r="G223" s="16"/>
      <c r="H223" s="17"/>
      <c r="I223" s="17" t="s">
        <v>18</v>
      </c>
    </row>
    <row r="224" spans="1:10">
      <c r="A224" s="47"/>
      <c r="B224" s="48"/>
      <c r="C224" s="49"/>
      <c r="D224" s="71"/>
      <c r="E224" s="12">
        <v>0</v>
      </c>
      <c r="F224" s="12">
        <v>0</v>
      </c>
      <c r="G224" s="12">
        <v>0</v>
      </c>
      <c r="H224" s="12">
        <f>E224+F224+G224</f>
        <v>0</v>
      </c>
      <c r="I224" s="17" t="s">
        <v>13</v>
      </c>
    </row>
    <row r="225" spans="1:10" ht="48" customHeight="1">
      <c r="A225" s="46" t="s">
        <v>143</v>
      </c>
      <c r="B225" s="46" t="s">
        <v>142</v>
      </c>
      <c r="C225" s="46" t="s">
        <v>158</v>
      </c>
      <c r="D225" s="46" t="s">
        <v>19</v>
      </c>
      <c r="E225" s="21">
        <f>E227</f>
        <v>0</v>
      </c>
      <c r="F225" s="21">
        <f t="shared" ref="F225:H225" si="97">F227</f>
        <v>0</v>
      </c>
      <c r="G225" s="21">
        <f t="shared" si="97"/>
        <v>0</v>
      </c>
      <c r="H225" s="21">
        <f t="shared" si="97"/>
        <v>0</v>
      </c>
      <c r="I225" s="17" t="s">
        <v>7</v>
      </c>
    </row>
    <row r="226" spans="1:10">
      <c r="A226" s="46"/>
      <c r="B226" s="46"/>
      <c r="C226" s="46"/>
      <c r="D226" s="46"/>
      <c r="E226" s="16"/>
      <c r="F226" s="16"/>
      <c r="G226" s="16"/>
      <c r="H226" s="17"/>
      <c r="I226" s="17" t="s">
        <v>18</v>
      </c>
    </row>
    <row r="227" spans="1:10">
      <c r="A227" s="46"/>
      <c r="B227" s="46"/>
      <c r="C227" s="46"/>
      <c r="D227" s="46"/>
      <c r="E227" s="12">
        <v>0</v>
      </c>
      <c r="F227" s="12">
        <v>0</v>
      </c>
      <c r="G227" s="12">
        <v>0</v>
      </c>
      <c r="H227" s="12">
        <f>E227+F227+G227</f>
        <v>0</v>
      </c>
      <c r="I227" s="17" t="s">
        <v>13</v>
      </c>
    </row>
    <row r="228" spans="1:10">
      <c r="A228" s="45" t="s">
        <v>71</v>
      </c>
      <c r="B228" s="45"/>
      <c r="C228" s="45"/>
      <c r="D228" s="45"/>
      <c r="E228" s="45"/>
      <c r="F228" s="45"/>
      <c r="G228" s="45"/>
      <c r="H228" s="45"/>
      <c r="I228" s="45"/>
      <c r="J228" s="20"/>
    </row>
    <row r="229" spans="1:10" ht="17.25">
      <c r="A229" s="3"/>
      <c r="H229" s="40"/>
      <c r="I229" s="40"/>
    </row>
    <row r="230" spans="1:10" ht="15" customHeight="1">
      <c r="A230" s="43" t="s">
        <v>72</v>
      </c>
      <c r="B230" s="43"/>
      <c r="C230" s="43"/>
      <c r="D230" s="43"/>
      <c r="E230" s="43"/>
      <c r="F230" s="43"/>
      <c r="G230" s="43"/>
      <c r="H230" s="43"/>
      <c r="I230" s="43"/>
    </row>
    <row r="231" spans="1:10" ht="18.75">
      <c r="B231" s="43" t="s">
        <v>73</v>
      </c>
      <c r="C231" s="43"/>
      <c r="D231" s="43"/>
      <c r="E231" s="43"/>
      <c r="F231" s="43"/>
      <c r="G231" s="43"/>
      <c r="H231" s="43"/>
      <c r="I231" s="43"/>
    </row>
    <row r="232" spans="1:10" ht="15" customHeight="1">
      <c r="A232" s="43" t="s">
        <v>74</v>
      </c>
      <c r="B232" s="43"/>
      <c r="C232" s="43"/>
      <c r="D232" s="43"/>
      <c r="E232" s="43"/>
      <c r="F232" s="43"/>
      <c r="G232" s="43"/>
      <c r="H232" s="43"/>
      <c r="I232" s="43"/>
    </row>
    <row r="233" spans="1:10" ht="18.75">
      <c r="B233" s="50" t="s">
        <v>144</v>
      </c>
      <c r="C233" s="51"/>
      <c r="D233" s="52"/>
      <c r="E233" s="33" t="s">
        <v>146</v>
      </c>
      <c r="F233" s="34"/>
      <c r="G233" s="34"/>
      <c r="H233" s="50" t="s">
        <v>145</v>
      </c>
      <c r="I233" s="52"/>
    </row>
    <row r="234" spans="1:10" ht="18.75">
      <c r="B234" s="53"/>
      <c r="C234" s="54"/>
      <c r="D234" s="55"/>
      <c r="E234" s="18">
        <v>2025</v>
      </c>
      <c r="F234" s="18">
        <v>2026</v>
      </c>
      <c r="G234" s="18">
        <v>2027</v>
      </c>
      <c r="H234" s="53"/>
      <c r="I234" s="55"/>
    </row>
    <row r="235" spans="1:10" ht="18.75">
      <c r="B235" s="35" t="s">
        <v>147</v>
      </c>
      <c r="C235" s="36"/>
      <c r="D235" s="37"/>
      <c r="E235" s="23">
        <f>E237+E238+E239+E240</f>
        <v>321588.5</v>
      </c>
      <c r="F235" s="23">
        <f t="shared" ref="F235:G235" si="98">F237+F238+F239+F240</f>
        <v>212389.7</v>
      </c>
      <c r="G235" s="23">
        <f t="shared" si="98"/>
        <v>312775.5</v>
      </c>
      <c r="H235" s="38">
        <f>E235+F235+G235</f>
        <v>846753.7</v>
      </c>
      <c r="I235" s="39"/>
    </row>
    <row r="236" spans="1:10" ht="18.75">
      <c r="B236" s="35" t="s">
        <v>18</v>
      </c>
      <c r="C236" s="36"/>
      <c r="D236" s="37"/>
      <c r="E236" s="22"/>
      <c r="F236" s="22"/>
      <c r="G236" s="22"/>
      <c r="H236" s="41"/>
      <c r="I236" s="39"/>
    </row>
    <row r="237" spans="1:10" ht="18.75">
      <c r="B237" s="35" t="s">
        <v>75</v>
      </c>
      <c r="C237" s="36"/>
      <c r="D237" s="37"/>
      <c r="E237" s="23">
        <f t="shared" ref="E237:G240" si="99">E14</f>
        <v>26561</v>
      </c>
      <c r="F237" s="23">
        <f t="shared" si="99"/>
        <v>26432.300000000003</v>
      </c>
      <c r="G237" s="23">
        <f t="shared" si="99"/>
        <v>26307.5</v>
      </c>
      <c r="H237" s="38">
        <f>E237+F237+G237</f>
        <v>79300.800000000003</v>
      </c>
      <c r="I237" s="39"/>
    </row>
    <row r="238" spans="1:10" ht="18.75">
      <c r="B238" s="35" t="s">
        <v>76</v>
      </c>
      <c r="C238" s="36"/>
      <c r="D238" s="37"/>
      <c r="E238" s="23">
        <f t="shared" si="99"/>
        <v>275681.8</v>
      </c>
      <c r="F238" s="23">
        <f t="shared" si="99"/>
        <v>179889.10000000003</v>
      </c>
      <c r="G238" s="23">
        <f t="shared" si="99"/>
        <v>272685.2</v>
      </c>
      <c r="H238" s="38">
        <f>E238+F238+G238</f>
        <v>728256.10000000009</v>
      </c>
      <c r="I238" s="39"/>
    </row>
    <row r="239" spans="1:10" ht="18.75">
      <c r="B239" s="35" t="s">
        <v>77</v>
      </c>
      <c r="C239" s="36"/>
      <c r="D239" s="37"/>
      <c r="E239" s="23">
        <f t="shared" si="99"/>
        <v>19198.699999999997</v>
      </c>
      <c r="F239" s="23">
        <f t="shared" si="99"/>
        <v>5912.5</v>
      </c>
      <c r="G239" s="23">
        <f t="shared" si="99"/>
        <v>13617.7</v>
      </c>
      <c r="H239" s="38">
        <f t="shared" ref="H239:H241" si="100">E239+F239+G239</f>
        <v>38728.899999999994</v>
      </c>
      <c r="I239" s="39"/>
    </row>
    <row r="240" spans="1:10" ht="18.75">
      <c r="B240" s="35" t="s">
        <v>78</v>
      </c>
      <c r="C240" s="36"/>
      <c r="D240" s="37"/>
      <c r="E240" s="23">
        <f t="shared" si="99"/>
        <v>147</v>
      </c>
      <c r="F240" s="23">
        <f t="shared" si="99"/>
        <v>155.80000000000001</v>
      </c>
      <c r="G240" s="23">
        <f t="shared" si="99"/>
        <v>165.1</v>
      </c>
      <c r="H240" s="38">
        <f t="shared" si="100"/>
        <v>467.9</v>
      </c>
      <c r="I240" s="39"/>
    </row>
    <row r="241" spans="2:9" ht="18.75">
      <c r="B241" s="35" t="s">
        <v>79</v>
      </c>
      <c r="C241" s="36"/>
      <c r="D241" s="37"/>
      <c r="E241" s="23">
        <f>E244+E245+E243</f>
        <v>123584.5</v>
      </c>
      <c r="F241" s="23">
        <f t="shared" ref="F241:G241" si="101">F244+F245+F243</f>
        <v>4294.3999999999996</v>
      </c>
      <c r="G241" s="23">
        <f t="shared" si="101"/>
        <v>94012.5</v>
      </c>
      <c r="H241" s="38">
        <f t="shared" si="100"/>
        <v>221891.4</v>
      </c>
      <c r="I241" s="39"/>
    </row>
    <row r="242" spans="2:9" ht="18.75">
      <c r="B242" s="35" t="s">
        <v>18</v>
      </c>
      <c r="C242" s="36"/>
      <c r="D242" s="37"/>
      <c r="E242" s="22"/>
      <c r="F242" s="22"/>
      <c r="G242" s="22"/>
      <c r="H242" s="41"/>
      <c r="I242" s="39"/>
    </row>
    <row r="243" spans="2:9" ht="18.75">
      <c r="B243" s="24" t="s">
        <v>75</v>
      </c>
      <c r="C243" s="25"/>
      <c r="D243" s="26"/>
      <c r="E243" s="23">
        <f>E185</f>
        <v>0</v>
      </c>
      <c r="F243" s="23">
        <f t="shared" ref="F243:G243" si="102">F185</f>
        <v>0</v>
      </c>
      <c r="G243" s="23">
        <f t="shared" si="102"/>
        <v>0</v>
      </c>
      <c r="H243" s="38">
        <f>E243+F243+G243</f>
        <v>0</v>
      </c>
      <c r="I243" s="39"/>
    </row>
    <row r="244" spans="2:9" ht="18.75">
      <c r="B244" s="35" t="s">
        <v>76</v>
      </c>
      <c r="C244" s="36"/>
      <c r="D244" s="37"/>
      <c r="E244" s="23">
        <f>E186+E138+E48+E32</f>
        <v>108941.6</v>
      </c>
      <c r="F244" s="23">
        <f t="shared" ref="F244:G244" si="103">F186+F138+F48+F32</f>
        <v>3128.4</v>
      </c>
      <c r="G244" s="23">
        <f t="shared" si="103"/>
        <v>85387.5</v>
      </c>
      <c r="H244" s="38">
        <f t="shared" ref="H244:H246" si="104">E244+F244+G244</f>
        <v>197457.5</v>
      </c>
      <c r="I244" s="39"/>
    </row>
    <row r="245" spans="2:9" ht="18.75">
      <c r="B245" s="35" t="s">
        <v>77</v>
      </c>
      <c r="C245" s="36"/>
      <c r="D245" s="37"/>
      <c r="E245" s="23">
        <f>E187+E139+E49+E33</f>
        <v>14642.899999999998</v>
      </c>
      <c r="F245" s="23">
        <f t="shared" ref="F245:G245" si="105">F187+F139+F49+F33</f>
        <v>1166</v>
      </c>
      <c r="G245" s="23">
        <f t="shared" si="105"/>
        <v>8625</v>
      </c>
      <c r="H245" s="38">
        <f t="shared" si="104"/>
        <v>24433.899999999998</v>
      </c>
      <c r="I245" s="39"/>
    </row>
    <row r="246" spans="2:9" ht="18.75">
      <c r="B246" s="35" t="s">
        <v>78</v>
      </c>
      <c r="C246" s="36"/>
      <c r="D246" s="37"/>
      <c r="E246" s="22">
        <v>0</v>
      </c>
      <c r="F246" s="22">
        <v>0</v>
      </c>
      <c r="G246" s="22">
        <v>0</v>
      </c>
      <c r="H246" s="38">
        <f t="shared" si="104"/>
        <v>0</v>
      </c>
      <c r="I246" s="39"/>
    </row>
    <row r="247" spans="2:9" ht="18.75">
      <c r="B247" s="35" t="s">
        <v>148</v>
      </c>
      <c r="C247" s="36"/>
      <c r="D247" s="37"/>
      <c r="E247" s="22"/>
      <c r="F247" s="22"/>
      <c r="G247" s="22"/>
      <c r="H247" s="41"/>
      <c r="I247" s="39"/>
    </row>
    <row r="248" spans="2:9" ht="18.75">
      <c r="B248" s="35" t="s">
        <v>18</v>
      </c>
      <c r="C248" s="36"/>
      <c r="D248" s="37"/>
      <c r="E248" s="22"/>
      <c r="F248" s="22"/>
      <c r="G248" s="22"/>
      <c r="H248" s="41"/>
      <c r="I248" s="39"/>
    </row>
    <row r="249" spans="2:9" ht="18.75">
      <c r="B249" s="35" t="s">
        <v>78</v>
      </c>
      <c r="C249" s="36"/>
      <c r="D249" s="37"/>
      <c r="E249" s="22"/>
      <c r="F249" s="22"/>
      <c r="G249" s="22"/>
      <c r="H249" s="41"/>
      <c r="I249" s="39"/>
    </row>
    <row r="250" spans="2:9" ht="18.75">
      <c r="B250" s="35" t="s">
        <v>80</v>
      </c>
      <c r="C250" s="36"/>
      <c r="D250" s="37"/>
      <c r="E250" s="23">
        <f>E235-E241</f>
        <v>198004</v>
      </c>
      <c r="F250" s="23">
        <f t="shared" ref="F250:G250" si="106">F235-F241</f>
        <v>208095.30000000002</v>
      </c>
      <c r="G250" s="23">
        <f t="shared" si="106"/>
        <v>218763</v>
      </c>
      <c r="H250" s="38">
        <f>E250+F250+G250</f>
        <v>624862.30000000005</v>
      </c>
      <c r="I250" s="39"/>
    </row>
    <row r="251" spans="2:9" ht="18.75">
      <c r="B251" s="35" t="s">
        <v>18</v>
      </c>
      <c r="C251" s="36"/>
      <c r="D251" s="37"/>
      <c r="E251" s="22"/>
      <c r="F251" s="22"/>
      <c r="G251" s="22"/>
      <c r="H251" s="41"/>
      <c r="I251" s="39"/>
    </row>
    <row r="252" spans="2:9" ht="18.75">
      <c r="B252" s="35" t="s">
        <v>75</v>
      </c>
      <c r="C252" s="36"/>
      <c r="D252" s="37"/>
      <c r="E252" s="23">
        <f>E237-E243</f>
        <v>26561</v>
      </c>
      <c r="F252" s="23">
        <f t="shared" ref="F252:G252" si="107">F237-F243</f>
        <v>26432.300000000003</v>
      </c>
      <c r="G252" s="23">
        <f t="shared" si="107"/>
        <v>26307.5</v>
      </c>
      <c r="H252" s="38">
        <f>E252+F252+G252</f>
        <v>79300.800000000003</v>
      </c>
      <c r="I252" s="39"/>
    </row>
    <row r="253" spans="2:9" ht="18.75">
      <c r="B253" s="35" t="s">
        <v>76</v>
      </c>
      <c r="C253" s="36"/>
      <c r="D253" s="37"/>
      <c r="E253" s="23">
        <f>E238-E244</f>
        <v>166740.19999999998</v>
      </c>
      <c r="F253" s="23">
        <f t="shared" ref="F253:G253" si="108">F238-F244</f>
        <v>176760.70000000004</v>
      </c>
      <c r="G253" s="23">
        <f t="shared" si="108"/>
        <v>187297.7</v>
      </c>
      <c r="H253" s="38">
        <f t="shared" ref="H253:H255" si="109">E253+F253+G253</f>
        <v>530798.60000000009</v>
      </c>
      <c r="I253" s="39"/>
    </row>
    <row r="254" spans="2:9" ht="18.75">
      <c r="B254" s="35" t="s">
        <v>77</v>
      </c>
      <c r="C254" s="36"/>
      <c r="D254" s="37"/>
      <c r="E254" s="23">
        <f>E239-E245</f>
        <v>4555.7999999999993</v>
      </c>
      <c r="F254" s="23">
        <f t="shared" ref="F254:G254" si="110">F239-F245</f>
        <v>4746.5</v>
      </c>
      <c r="G254" s="23">
        <f t="shared" si="110"/>
        <v>4992.7000000000007</v>
      </c>
      <c r="H254" s="38">
        <f t="shared" si="109"/>
        <v>14295</v>
      </c>
      <c r="I254" s="39"/>
    </row>
    <row r="255" spans="2:9" ht="18.75">
      <c r="B255" s="35" t="s">
        <v>78</v>
      </c>
      <c r="C255" s="36"/>
      <c r="D255" s="37"/>
      <c r="E255" s="23">
        <f>E240-E246</f>
        <v>147</v>
      </c>
      <c r="F255" s="23">
        <f t="shared" ref="F255:G255" si="111">F240-F246</f>
        <v>155.80000000000001</v>
      </c>
      <c r="G255" s="23">
        <f t="shared" si="111"/>
        <v>165.1</v>
      </c>
      <c r="H255" s="38">
        <f t="shared" si="109"/>
        <v>467.9</v>
      </c>
      <c r="I255" s="39"/>
    </row>
  </sheetData>
  <mergeCells count="293">
    <mergeCell ref="A11:I11"/>
    <mergeCell ref="I46:I47"/>
    <mergeCell ref="A50:I50"/>
    <mergeCell ref="A18:I18"/>
    <mergeCell ref="A222:A224"/>
    <mergeCell ref="B222:B224"/>
    <mergeCell ref="C222:C224"/>
    <mergeCell ref="D222:D224"/>
    <mergeCell ref="A219:A221"/>
    <mergeCell ref="B219:B221"/>
    <mergeCell ref="C219:C221"/>
    <mergeCell ref="D219:D221"/>
    <mergeCell ref="B54:B56"/>
    <mergeCell ref="C54:C56"/>
    <mergeCell ref="D54:D56"/>
    <mergeCell ref="B57:B59"/>
    <mergeCell ref="B34:B37"/>
    <mergeCell ref="C34:C37"/>
    <mergeCell ref="D34:D37"/>
    <mergeCell ref="B46:B49"/>
    <mergeCell ref="C46:C49"/>
    <mergeCell ref="D46:D49"/>
    <mergeCell ref="A133:A135"/>
    <mergeCell ref="B133:B135"/>
    <mergeCell ref="A179:A181"/>
    <mergeCell ref="B179:B181"/>
    <mergeCell ref="C179:C181"/>
    <mergeCell ref="D179:D181"/>
    <mergeCell ref="A176:A178"/>
    <mergeCell ref="B176:B178"/>
    <mergeCell ref="C176:C178"/>
    <mergeCell ref="D176:D178"/>
    <mergeCell ref="A213:A215"/>
    <mergeCell ref="B213:B215"/>
    <mergeCell ref="C213:C215"/>
    <mergeCell ref="D213:D215"/>
    <mergeCell ref="A210:A212"/>
    <mergeCell ref="B210:B212"/>
    <mergeCell ref="C210:C212"/>
    <mergeCell ref="D210:D212"/>
    <mergeCell ref="C188:C192"/>
    <mergeCell ref="B183:B187"/>
    <mergeCell ref="A182:I182"/>
    <mergeCell ref="A183:A187"/>
    <mergeCell ref="D183:D187"/>
    <mergeCell ref="A188:A192"/>
    <mergeCell ref="D188:D192"/>
    <mergeCell ref="D193:D197"/>
    <mergeCell ref="A173:A175"/>
    <mergeCell ref="B173:B175"/>
    <mergeCell ref="C173:C175"/>
    <mergeCell ref="D173:D175"/>
    <mergeCell ref="A169:A171"/>
    <mergeCell ref="B169:B171"/>
    <mergeCell ref="C169:C171"/>
    <mergeCell ref="D169:D171"/>
    <mergeCell ref="A172:I172"/>
    <mergeCell ref="A160:A162"/>
    <mergeCell ref="B160:B162"/>
    <mergeCell ref="C160:C162"/>
    <mergeCell ref="D160:D162"/>
    <mergeCell ref="A157:A159"/>
    <mergeCell ref="B157:B159"/>
    <mergeCell ref="C157:C159"/>
    <mergeCell ref="D157:D159"/>
    <mergeCell ref="A166:A168"/>
    <mergeCell ref="B166:B168"/>
    <mergeCell ref="C166:C168"/>
    <mergeCell ref="D166:D168"/>
    <mergeCell ref="A163:A165"/>
    <mergeCell ref="B163:B165"/>
    <mergeCell ref="C163:C165"/>
    <mergeCell ref="D163:D165"/>
    <mergeCell ref="B140:B144"/>
    <mergeCell ref="A140:A144"/>
    <mergeCell ref="C140:C144"/>
    <mergeCell ref="D140:D144"/>
    <mergeCell ref="A145:A149"/>
    <mergeCell ref="B145:B149"/>
    <mergeCell ref="C145:C149"/>
    <mergeCell ref="D145:D149"/>
    <mergeCell ref="A154:A156"/>
    <mergeCell ref="B154:B156"/>
    <mergeCell ref="C154:C156"/>
    <mergeCell ref="D154:D156"/>
    <mergeCell ref="A151:A153"/>
    <mergeCell ref="B151:B153"/>
    <mergeCell ref="C151:C153"/>
    <mergeCell ref="D151:D153"/>
    <mergeCell ref="A150:I150"/>
    <mergeCell ref="A130:A132"/>
    <mergeCell ref="B130:B132"/>
    <mergeCell ref="C130:C132"/>
    <mergeCell ref="D130:D132"/>
    <mergeCell ref="A127:A129"/>
    <mergeCell ref="B127:B129"/>
    <mergeCell ref="C127:C129"/>
    <mergeCell ref="D127:D129"/>
    <mergeCell ref="A136:A139"/>
    <mergeCell ref="B136:B139"/>
    <mergeCell ref="C136:C139"/>
    <mergeCell ref="D136:D139"/>
    <mergeCell ref="C133:C135"/>
    <mergeCell ref="D133:D135"/>
    <mergeCell ref="A115:A117"/>
    <mergeCell ref="B115:B117"/>
    <mergeCell ref="C115:C117"/>
    <mergeCell ref="D115:D117"/>
    <mergeCell ref="A112:A114"/>
    <mergeCell ref="B112:B114"/>
    <mergeCell ref="C112:C114"/>
    <mergeCell ref="D112:D114"/>
    <mergeCell ref="A124:A126"/>
    <mergeCell ref="B124:B126"/>
    <mergeCell ref="C124:C126"/>
    <mergeCell ref="D124:D126"/>
    <mergeCell ref="A119:A123"/>
    <mergeCell ref="B119:B123"/>
    <mergeCell ref="C119:C123"/>
    <mergeCell ref="D119:D123"/>
    <mergeCell ref="A101:A103"/>
    <mergeCell ref="B101:B103"/>
    <mergeCell ref="C101:C103"/>
    <mergeCell ref="D101:D103"/>
    <mergeCell ref="A97:A100"/>
    <mergeCell ref="B97:B100"/>
    <mergeCell ref="C97:C100"/>
    <mergeCell ref="D97:D100"/>
    <mergeCell ref="A108:A110"/>
    <mergeCell ref="B108:B110"/>
    <mergeCell ref="C108:C110"/>
    <mergeCell ref="D108:D110"/>
    <mergeCell ref="A105:A107"/>
    <mergeCell ref="B105:B107"/>
    <mergeCell ref="C105:C107"/>
    <mergeCell ref="D105:D107"/>
    <mergeCell ref="A85:A88"/>
    <mergeCell ref="B85:B88"/>
    <mergeCell ref="C85:C88"/>
    <mergeCell ref="A81:A84"/>
    <mergeCell ref="B81:B84"/>
    <mergeCell ref="C81:C84"/>
    <mergeCell ref="D81:D84"/>
    <mergeCell ref="A93:A96"/>
    <mergeCell ref="B93:B96"/>
    <mergeCell ref="C93:C96"/>
    <mergeCell ref="D93:D96"/>
    <mergeCell ref="A89:A92"/>
    <mergeCell ref="B89:B92"/>
    <mergeCell ref="C89:C92"/>
    <mergeCell ref="D89:D92"/>
    <mergeCell ref="A71:A73"/>
    <mergeCell ref="B71:B73"/>
    <mergeCell ref="C71:C73"/>
    <mergeCell ref="A77:A80"/>
    <mergeCell ref="B77:B80"/>
    <mergeCell ref="C77:C80"/>
    <mergeCell ref="A74:A76"/>
    <mergeCell ref="B74:B76"/>
    <mergeCell ref="C74:C76"/>
    <mergeCell ref="C42:C45"/>
    <mergeCell ref="D42:D45"/>
    <mergeCell ref="A30:A33"/>
    <mergeCell ref="B30:B33"/>
    <mergeCell ref="C30:C33"/>
    <mergeCell ref="D30:D33"/>
    <mergeCell ref="A51:A53"/>
    <mergeCell ref="B51:B53"/>
    <mergeCell ref="C51:C53"/>
    <mergeCell ref="D51:D53"/>
    <mergeCell ref="A38:A41"/>
    <mergeCell ref="B38:B41"/>
    <mergeCell ref="C38:C41"/>
    <mergeCell ref="D38:D41"/>
    <mergeCell ref="A6:I6"/>
    <mergeCell ref="C183:C187"/>
    <mergeCell ref="A8:A9"/>
    <mergeCell ref="B8:B9"/>
    <mergeCell ref="C8:C9"/>
    <mergeCell ref="D8:D9"/>
    <mergeCell ref="E8:H8"/>
    <mergeCell ref="B66:B70"/>
    <mergeCell ref="C66:C70"/>
    <mergeCell ref="D66:D70"/>
    <mergeCell ref="A66:A70"/>
    <mergeCell ref="D71:D73"/>
    <mergeCell ref="D74:D76"/>
    <mergeCell ref="D77:D80"/>
    <mergeCell ref="D85:D88"/>
    <mergeCell ref="A104:I104"/>
    <mergeCell ref="A111:I111"/>
    <mergeCell ref="A118:I118"/>
    <mergeCell ref="A12:A17"/>
    <mergeCell ref="B12:B17"/>
    <mergeCell ref="C12:C17"/>
    <mergeCell ref="D12:D17"/>
    <mergeCell ref="A27:A29"/>
    <mergeCell ref="B27:B29"/>
    <mergeCell ref="I8:I9"/>
    <mergeCell ref="A60:I60"/>
    <mergeCell ref="B61:B65"/>
    <mergeCell ref="A61:A65"/>
    <mergeCell ref="C61:C65"/>
    <mergeCell ref="D61:D65"/>
    <mergeCell ref="A34:A37"/>
    <mergeCell ref="A46:A49"/>
    <mergeCell ref="A54:A56"/>
    <mergeCell ref="A57:A59"/>
    <mergeCell ref="C57:C59"/>
    <mergeCell ref="D57:D59"/>
    <mergeCell ref="C27:C29"/>
    <mergeCell ref="D27:D29"/>
    <mergeCell ref="A23:A26"/>
    <mergeCell ref="B23:B26"/>
    <mergeCell ref="C23:C26"/>
    <mergeCell ref="D23:D26"/>
    <mergeCell ref="A19:A22"/>
    <mergeCell ref="B19:B22"/>
    <mergeCell ref="C19:C22"/>
    <mergeCell ref="D19:D22"/>
    <mergeCell ref="A42:A45"/>
    <mergeCell ref="B42:B45"/>
    <mergeCell ref="A193:A197"/>
    <mergeCell ref="A199:A203"/>
    <mergeCell ref="A204:A208"/>
    <mergeCell ref="D199:D203"/>
    <mergeCell ref="D204:D208"/>
    <mergeCell ref="A198:I198"/>
    <mergeCell ref="B199:B203"/>
    <mergeCell ref="C199:C203"/>
    <mergeCell ref="B204:B208"/>
    <mergeCell ref="C204:C208"/>
    <mergeCell ref="B193:B197"/>
    <mergeCell ref="C193:C197"/>
    <mergeCell ref="H247:I247"/>
    <mergeCell ref="H248:I248"/>
    <mergeCell ref="B188:B192"/>
    <mergeCell ref="B242:D242"/>
    <mergeCell ref="B244:D244"/>
    <mergeCell ref="B231:I231"/>
    <mergeCell ref="A232:I232"/>
    <mergeCell ref="A209:I209"/>
    <mergeCell ref="A228:I228"/>
    <mergeCell ref="A225:A227"/>
    <mergeCell ref="B225:B227"/>
    <mergeCell ref="C225:C227"/>
    <mergeCell ref="D225:D227"/>
    <mergeCell ref="A230:I230"/>
    <mergeCell ref="A216:A218"/>
    <mergeCell ref="B216:B218"/>
    <mergeCell ref="C216:C218"/>
    <mergeCell ref="D216:D218"/>
    <mergeCell ref="B233:D234"/>
    <mergeCell ref="H233:I234"/>
    <mergeCell ref="B235:D235"/>
    <mergeCell ref="B236:D236"/>
    <mergeCell ref="B237:D237"/>
    <mergeCell ref="B238:D238"/>
    <mergeCell ref="B241:D241"/>
    <mergeCell ref="H240:I240"/>
    <mergeCell ref="H241:I241"/>
    <mergeCell ref="H242:I242"/>
    <mergeCell ref="H244:I244"/>
    <mergeCell ref="H245:I245"/>
    <mergeCell ref="H246:I246"/>
    <mergeCell ref="B239:D239"/>
    <mergeCell ref="B240:D240"/>
    <mergeCell ref="H239:I239"/>
    <mergeCell ref="H243:I243"/>
    <mergeCell ref="E233:G233"/>
    <mergeCell ref="B254:D254"/>
    <mergeCell ref="H254:I254"/>
    <mergeCell ref="B255:D255"/>
    <mergeCell ref="H255:I255"/>
    <mergeCell ref="H229:I229"/>
    <mergeCell ref="B249:D249"/>
    <mergeCell ref="H249:I249"/>
    <mergeCell ref="B250:D250"/>
    <mergeCell ref="H250:I250"/>
    <mergeCell ref="B251:D251"/>
    <mergeCell ref="H251:I251"/>
    <mergeCell ref="B252:D252"/>
    <mergeCell ref="H252:I252"/>
    <mergeCell ref="B253:D253"/>
    <mergeCell ref="H253:I253"/>
    <mergeCell ref="B245:D245"/>
    <mergeCell ref="B246:D246"/>
    <mergeCell ref="B247:D247"/>
    <mergeCell ref="B248:D248"/>
    <mergeCell ref="H235:I235"/>
    <mergeCell ref="H236:I236"/>
    <mergeCell ref="H237:I237"/>
    <mergeCell ref="H238:I23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2024-11-27T07:45:01Z</dcterms:modified>
</cp:coreProperties>
</file>