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'Лист3'!$A$4:$M$154</definedName>
  </definedNames>
  <calcPr fullCalcOnLoad="1"/>
</workbook>
</file>

<file path=xl/sharedStrings.xml><?xml version="1.0" encoding="utf-8"?>
<sst xmlns="http://schemas.openxmlformats.org/spreadsheetml/2006/main" count="178" uniqueCount="134">
  <si>
    <t xml:space="preserve">                              Утверждаю </t>
  </si>
  <si>
    <t xml:space="preserve">                                    (подпись)       (расшифровка подписи)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</si>
  <si>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</si>
  <si>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</si>
  <si>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</si>
  <si>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</si>
  <si>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</si>
  <si>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</si>
  <si>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>Наименование муниципального бюджетного учреждения :</t>
  </si>
  <si>
    <t>по ОКПО</t>
  </si>
  <si>
    <t>ИНН</t>
  </si>
  <si>
    <t>КПП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</si>
  <si>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</si>
  <si>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</si>
  <si>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</si>
  <si>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учредителя:</t>
  </si>
  <si>
    <t>Юридический адрес муниципального бюджетного учреждения</t>
  </si>
  <si>
    <r>
      <t xml:space="preserve">          </t>
    </r>
    <r>
      <rPr>
        <b/>
        <sz val="10"/>
        <color indexed="18"/>
        <rFont val="Times New Roman"/>
        <family val="1"/>
      </rPr>
      <t>I. Сведения о деятельности муниципального бюджетного учреждения:</t>
    </r>
  </si>
  <si>
    <t xml:space="preserve">     1.1. Цели деятельности учреждения:</t>
  </si>
  <si>
    <t xml:space="preserve">     1.2. Виды деятельности учреждения:</t>
  </si>
  <si>
    <t xml:space="preserve">     1.3. Перечень услуг, осуществляемых на платной основе:</t>
  </si>
  <si>
    <t xml:space="preserve">     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</si>
  <si>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</si>
  <si>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</si>
  <si>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</si>
  <si>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</si>
  <si>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</si>
  <si>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</si>
  <si>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</si>
  <si>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</si>
  <si>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</si>
  <si>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</si>
  <si>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</si>
  <si>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</si>
  <si>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</si>
  <si>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</si>
  <si>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</si>
  <si>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</si>
  <si>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</si>
  <si>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</si>
  <si>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</si>
  <si>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</si>
  <si>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</si>
  <si>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</si>
  <si>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</si>
  <si>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</si>
  <si>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</si>
  <si>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</si>
  <si>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</si>
  <si>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</si>
  <si>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</si>
  <si>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</si>
  <si>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</si>
  <si>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</si>
  <si>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</si>
  <si>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</si>
  <si>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</si>
  <si>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</si>
  <si>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</si>
  <si>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</si>
  <si>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</si>
  <si>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</si>
  <si>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 IV. Показатели по поступлениям и выплатам муниципального учреждения</t>
  </si>
  <si>
    <t>Код по бюджетной классификации операции</t>
  </si>
  <si>
    <t>В том числе</t>
  </si>
  <si>
    <t>Х</t>
  </si>
  <si>
    <t>Остаток средств на начало планируемого  года</t>
  </si>
  <si>
    <t>Поступления, всего:</t>
  </si>
  <si>
    <t>Субсидии на выполнении муниципального задания</t>
  </si>
  <si>
    <t xml:space="preserve"> Субсидии на иные цели</t>
  </si>
  <si>
    <t>Бюджетные инвестиции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</si>
  <si>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</si>
  <si>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</si>
  <si>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</si>
  <si>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</si>
  <si>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</si>
  <si>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</si>
  <si>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1. 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</si>
  <si>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</si>
  <si>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</si>
  <si>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</si>
  <si>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</si>
  <si>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</si>
  <si>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</si>
  <si>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</si>
  <si>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</si>
  <si>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</si>
  <si>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</si>
  <si>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</si>
  <si>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</si>
  <si>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</si>
  <si>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</si>
  <si>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</si>
  <si>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</si>
  <si>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</si>
  <si>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</si>
  <si>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</si>
  <si>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</si>
  <si>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</si>
  <si>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</si>
  <si>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</si>
  <si>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2. Субсидии на иные цели</t>
  </si>
  <si>
    <t>М.П.</t>
  </si>
  <si>
    <t xml:space="preserve">Председатель комитета администрации Романовского района </t>
  </si>
  <si>
    <t>по образованию</t>
  </si>
  <si>
    <r>
      <t xml:space="preserve">            _______________              </t>
    </r>
    <r>
      <rPr>
        <u val="single"/>
        <sz val="10"/>
        <rFont val="Times New Roman"/>
        <family val="1"/>
      </rPr>
      <t xml:space="preserve"> Э.А. Кулакова</t>
    </r>
  </si>
  <si>
    <t>Комитет администрации Романовского района по образованию</t>
  </si>
  <si>
    <t>1.2. Общая балансовая стоимость непроизведенных активов</t>
  </si>
  <si>
    <t>1.3. Общая балансовая стоимость движимого муниципального имущества, всего</t>
  </si>
  <si>
    <t>1.3.1. Общая балансовая стоимость особо ценного движимого имущества</t>
  </si>
  <si>
    <t>1.3.2. Остаточная стоимость особо ценного движимого имущества</t>
  </si>
  <si>
    <t>Всего 2016год</t>
  </si>
  <si>
    <t>Пособие по социальной помощи населению</t>
  </si>
  <si>
    <t>3.Поступления от иной приносящей доход деятельности, всего:</t>
  </si>
  <si>
    <t>Главный экономист комитета по образованию</t>
  </si>
  <si>
    <t>Н.А. Губарь</t>
  </si>
  <si>
    <t>Всестороннее формирование личности ребенка с учетом особенностей его физического, психологического развития,индивидуальных возможностей и способностей. Подготовка к обучению в школе. Развитие и совершенствование образовательного процесса. Осуществление дополнительных мер социальной поддержки воспитанников и работников учреждения</t>
  </si>
  <si>
    <t>дошкольное образование (предшествующее начальному общему образованию)</t>
  </si>
  <si>
    <t>не оказываются</t>
  </si>
  <si>
    <t>В.А. Дубовик</t>
  </si>
  <si>
    <t>Главный бухгалтер комитета по образованию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</si>
  <si>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</si>
  <si>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</si>
  <si>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</si>
  <si>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</si>
  <si>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3.3.13. по прочим расчетам с кредиторами</t>
  </si>
  <si>
    <t>Н.В. Костенко</t>
  </si>
  <si>
    <t>Муниципальное бюджетное дошкольное образовательное учреждение "Романовский детский сад"</t>
  </si>
  <si>
    <t>658640,Алтайский край, Романовский район, с.Романово, ул. Ленинская, 64</t>
  </si>
  <si>
    <t>2.3.10. по выданным авансам на прочие расходы</t>
  </si>
  <si>
    <t xml:space="preserve">на 2017 год </t>
  </si>
  <si>
    <t>Заведующий МБДОУ "Романовский детский сад №1"</t>
  </si>
  <si>
    <t>долги</t>
  </si>
  <si>
    <t>30 октября 2017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</si>
</sst>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88">
      <selection activeCell="D122" sqref="D122:E122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12.7109375" style="0" bestFit="1" customWidth="1"/>
    <col min="12" max="12" width="11.7109375" style="0" bestFit="1" customWidth="1"/>
    <col min="13" max="13" width="15.140625" style="0" customWidth="1"/>
    <col min="14" max="14" width="11.7109375" style="0" bestFit="1" customWidth="1"/>
  </cols>
  <sheetData>
    <row r="1" spans="1:7" ht="12.75">
      <c r="A1" s="33" t="s">
        <v>0</v>
      </c>
      <c r="B1" s="33"/>
      <c r="C1" s="33"/>
      <c r="D1" s="33"/>
      <c r="E1" s="33"/>
      <c r="F1" s="33"/>
      <c r="G1" s="33"/>
    </row>
    <row r="2" spans="1:7" ht="12.75">
      <c r="A2" s="2"/>
      <c r="B2" s="2"/>
      <c r="C2" s="35" t="s">
        <v>103</v>
      </c>
      <c r="D2" s="35"/>
      <c r="E2" s="35"/>
      <c r="F2" s="35"/>
      <c r="G2" s="35"/>
    </row>
    <row r="3" spans="1:7" ht="12.75">
      <c r="A3" s="2"/>
      <c r="B3" s="2"/>
      <c r="C3" s="35" t="s">
        <v>104</v>
      </c>
      <c r="D3" s="35"/>
      <c r="E3" s="35"/>
      <c r="F3" s="35"/>
      <c r="G3" s="35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 t="s">
        <v>105</v>
      </c>
      <c r="B5" s="33"/>
      <c r="C5" s="33"/>
      <c r="D5" s="33"/>
      <c r="E5" s="33"/>
      <c r="F5" s="33"/>
      <c r="G5" s="33"/>
    </row>
    <row r="6" spans="1:7" ht="12.75">
      <c r="A6" s="33" t="s">
        <v>1</v>
      </c>
      <c r="B6" s="33"/>
      <c r="C6" s="33"/>
      <c r="D6" s="33"/>
      <c r="E6" s="33"/>
      <c r="F6" s="33"/>
      <c r="G6" s="3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3" t="s">
        <v>133</v>
      </c>
      <c r="B8" s="33"/>
      <c r="C8" s="33"/>
      <c r="D8" s="33"/>
      <c r="E8" s="33"/>
      <c r="F8" s="33"/>
      <c r="G8" s="33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34" t="s">
        <v>2</v>
      </c>
      <c r="B10" s="34"/>
      <c r="C10" s="34"/>
      <c r="D10" s="34"/>
      <c r="E10" s="34"/>
      <c r="F10" s="34"/>
      <c r="G10" s="34"/>
    </row>
    <row r="11" spans="1:7" ht="12.75">
      <c r="A11" s="34" t="s">
        <v>3</v>
      </c>
      <c r="B11" s="34"/>
      <c r="C11" s="34"/>
      <c r="D11" s="34"/>
      <c r="E11" s="34"/>
      <c r="F11" s="34"/>
      <c r="G11" s="34"/>
    </row>
    <row r="12" spans="1:7" ht="12.75">
      <c r="A12" s="34" t="s">
        <v>4</v>
      </c>
      <c r="B12" s="34"/>
      <c r="C12" s="34"/>
      <c r="D12" s="34"/>
      <c r="E12" s="34"/>
      <c r="F12" s="34"/>
      <c r="G12" s="34"/>
    </row>
    <row r="13" spans="1:7" ht="12.75">
      <c r="A13" s="34" t="s">
        <v>130</v>
      </c>
      <c r="B13" s="34"/>
      <c r="C13" s="34"/>
      <c r="D13" s="34"/>
      <c r="E13" s="34"/>
      <c r="F13" s="34"/>
      <c r="G13" s="34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36"/>
      <c r="B15" s="36"/>
      <c r="C15" s="36"/>
      <c r="D15" s="36"/>
      <c r="E15" s="7"/>
      <c r="G15" s="8" t="s">
        <v>5</v>
      </c>
    </row>
    <row r="16" spans="1:7" ht="25.5">
      <c r="A16" s="36"/>
      <c r="B16" s="36"/>
      <c r="C16" s="36"/>
      <c r="D16" s="36"/>
      <c r="F16" s="9" t="s">
        <v>6</v>
      </c>
      <c r="G16" s="10"/>
    </row>
    <row r="17" spans="1:7" ht="12.75">
      <c r="A17" s="37"/>
      <c r="B17" s="37"/>
      <c r="C17" s="37"/>
      <c r="D17" s="12"/>
      <c r="F17" s="9" t="s">
        <v>7</v>
      </c>
      <c r="G17" s="10"/>
    </row>
    <row r="18" spans="1:7" ht="54.75" customHeight="1">
      <c r="A18" s="12" t="s">
        <v>8</v>
      </c>
      <c r="B18" s="37" t="s">
        <v>127</v>
      </c>
      <c r="C18" s="37"/>
      <c r="D18" s="37"/>
      <c r="E18" s="37"/>
      <c r="F18" s="9" t="s">
        <v>9</v>
      </c>
      <c r="G18" s="8">
        <v>53162719</v>
      </c>
    </row>
    <row r="19" spans="1:7" ht="12.75" customHeight="1">
      <c r="A19" s="12"/>
      <c r="B19" s="37"/>
      <c r="C19" s="37"/>
      <c r="D19" s="37"/>
      <c r="E19" s="37"/>
      <c r="F19" s="14" t="s">
        <v>10</v>
      </c>
      <c r="G19" s="15">
        <v>2268002005</v>
      </c>
    </row>
    <row r="20" spans="2:7" ht="12.75" customHeight="1">
      <c r="B20" s="37"/>
      <c r="C20" s="37"/>
      <c r="D20" s="37"/>
      <c r="E20" s="37"/>
      <c r="F20" s="9" t="s">
        <v>11</v>
      </c>
      <c r="G20" s="8">
        <v>226801001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37" t="s">
        <v>106</v>
      </c>
      <c r="C22" s="37"/>
      <c r="D22" s="37"/>
      <c r="E22" s="37"/>
      <c r="F22" s="37"/>
      <c r="G22" s="11"/>
    </row>
    <row r="23" spans="1:7" ht="43.5" customHeight="1">
      <c r="A23" s="12" t="s">
        <v>16</v>
      </c>
      <c r="B23" s="37" t="s">
        <v>128</v>
      </c>
      <c r="C23" s="37"/>
      <c r="D23" s="37"/>
      <c r="E23" s="37"/>
      <c r="F23" s="37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44" t="s">
        <v>17</v>
      </c>
      <c r="B25" s="44"/>
      <c r="C25" s="44"/>
      <c r="D25" s="44"/>
      <c r="E25" s="44"/>
      <c r="F25" s="44"/>
      <c r="G25" s="44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44" t="s">
        <v>18</v>
      </c>
      <c r="B27" s="44"/>
      <c r="C27" s="44"/>
      <c r="D27" s="44"/>
      <c r="E27" s="44"/>
      <c r="F27" s="44"/>
      <c r="G27" s="44"/>
    </row>
    <row r="28" spans="1:7" ht="51" customHeight="1">
      <c r="A28" s="45" t="s">
        <v>116</v>
      </c>
      <c r="B28" s="45"/>
      <c r="C28" s="45"/>
      <c r="D28" s="45"/>
      <c r="E28" s="45"/>
      <c r="F28" s="45"/>
      <c r="G28" s="45"/>
    </row>
    <row r="29" spans="1:7" ht="12.75">
      <c r="A29" s="44" t="s">
        <v>19</v>
      </c>
      <c r="B29" s="44"/>
      <c r="C29" s="44"/>
      <c r="D29" s="44"/>
      <c r="E29" s="44"/>
      <c r="F29" s="44"/>
      <c r="G29" s="44"/>
    </row>
    <row r="30" spans="1:7" ht="24.75" customHeight="1">
      <c r="A30" s="46" t="s">
        <v>117</v>
      </c>
      <c r="B30" s="46"/>
      <c r="C30" s="46"/>
      <c r="D30" s="46"/>
      <c r="E30" s="46"/>
      <c r="F30" s="46"/>
      <c r="G30" s="46"/>
    </row>
    <row r="31" spans="1:7" ht="12.75">
      <c r="A31" s="44" t="s">
        <v>20</v>
      </c>
      <c r="B31" s="44"/>
      <c r="C31" s="44"/>
      <c r="D31" s="44"/>
      <c r="E31" s="44"/>
      <c r="F31" s="44"/>
      <c r="G31" s="44"/>
    </row>
    <row r="32" spans="1:7" ht="27" customHeight="1">
      <c r="A32" s="45" t="s">
        <v>118</v>
      </c>
      <c r="B32" s="45"/>
      <c r="C32" s="45"/>
      <c r="D32" s="45"/>
      <c r="E32" s="45"/>
      <c r="F32" s="45"/>
      <c r="G32" s="45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47" t="s">
        <v>21</v>
      </c>
      <c r="B34" s="47"/>
      <c r="C34" s="47"/>
      <c r="D34" s="47"/>
      <c r="E34" s="47"/>
      <c r="F34" s="47"/>
      <c r="G34" s="47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48" t="s">
        <v>22</v>
      </c>
      <c r="B36" s="48"/>
      <c r="C36" s="48"/>
      <c r="D36" s="48"/>
      <c r="E36" s="48"/>
      <c r="F36" s="49" t="s">
        <v>23</v>
      </c>
      <c r="G36" s="49"/>
    </row>
    <row r="37" spans="1:7" s="19" customFormat="1" ht="12.75">
      <c r="A37" s="50" t="s">
        <v>24</v>
      </c>
      <c r="B37" s="50"/>
      <c r="C37" s="50"/>
      <c r="D37" s="50"/>
      <c r="E37" s="50"/>
      <c r="F37" s="51">
        <f>F39+F46+F45</f>
        <v>14017113.93</v>
      </c>
      <c r="G37" s="51"/>
    </row>
    <row r="38" spans="1:7" ht="12.75">
      <c r="A38" s="48" t="s">
        <v>25</v>
      </c>
      <c r="B38" s="48"/>
      <c r="C38" s="48"/>
      <c r="D38" s="48"/>
      <c r="E38" s="48"/>
      <c r="F38" s="52"/>
      <c r="G38" s="52"/>
    </row>
    <row r="39" spans="1:7" ht="12.75">
      <c r="A39" s="48" t="s">
        <v>26</v>
      </c>
      <c r="B39" s="48"/>
      <c r="C39" s="48"/>
      <c r="D39" s="48"/>
      <c r="E39" s="48"/>
      <c r="F39" s="52">
        <f>F41+F42+F43</f>
        <v>0</v>
      </c>
      <c r="G39" s="52"/>
    </row>
    <row r="40" spans="1:7" ht="12.75">
      <c r="A40" s="48" t="s">
        <v>27</v>
      </c>
      <c r="B40" s="48"/>
      <c r="C40" s="48"/>
      <c r="D40" s="48"/>
      <c r="E40" s="48"/>
      <c r="F40" s="52"/>
      <c r="G40" s="52"/>
    </row>
    <row r="41" spans="1:7" ht="27" customHeight="1">
      <c r="A41" s="48" t="s">
        <v>28</v>
      </c>
      <c r="B41" s="48"/>
      <c r="C41" s="48"/>
      <c r="D41" s="48"/>
      <c r="E41" s="48"/>
      <c r="F41" s="52"/>
      <c r="G41" s="52"/>
    </row>
    <row r="42" spans="1:7" ht="28.5" customHeight="1">
      <c r="A42" s="48" t="s">
        <v>29</v>
      </c>
      <c r="B42" s="48"/>
      <c r="C42" s="48"/>
      <c r="D42" s="48"/>
      <c r="E42" s="48"/>
      <c r="F42" s="52"/>
      <c r="G42" s="52"/>
    </row>
    <row r="43" spans="1:7" ht="27" customHeight="1">
      <c r="A43" s="48" t="s">
        <v>30</v>
      </c>
      <c r="B43" s="48"/>
      <c r="C43" s="48"/>
      <c r="D43" s="48"/>
      <c r="E43" s="48"/>
      <c r="F43" s="52"/>
      <c r="G43" s="52"/>
    </row>
    <row r="44" spans="1:7" ht="13.5" customHeight="1">
      <c r="A44" s="48" t="s">
        <v>31</v>
      </c>
      <c r="B44" s="48"/>
      <c r="C44" s="48"/>
      <c r="D44" s="48"/>
      <c r="E44" s="48"/>
      <c r="F44" s="52"/>
      <c r="G44" s="52"/>
    </row>
    <row r="45" spans="1:7" s="29" customFormat="1" ht="15" customHeight="1">
      <c r="A45" s="53" t="s">
        <v>107</v>
      </c>
      <c r="B45" s="54"/>
      <c r="C45" s="54"/>
      <c r="D45" s="54"/>
      <c r="E45" s="55"/>
      <c r="F45" s="56">
        <v>2208241.25</v>
      </c>
      <c r="G45" s="57"/>
    </row>
    <row r="46" spans="1:7" ht="27.75" customHeight="1">
      <c r="A46" s="48" t="s">
        <v>108</v>
      </c>
      <c r="B46" s="48"/>
      <c r="C46" s="48"/>
      <c r="D46" s="48"/>
      <c r="E46" s="48"/>
      <c r="F46" s="52">
        <v>11808872.68</v>
      </c>
      <c r="G46" s="52"/>
    </row>
    <row r="47" spans="1:7" ht="12.75">
      <c r="A47" s="48" t="s">
        <v>27</v>
      </c>
      <c r="B47" s="48"/>
      <c r="C47" s="48"/>
      <c r="D47" s="48"/>
      <c r="E47" s="48"/>
      <c r="F47" s="52"/>
      <c r="G47" s="52"/>
    </row>
    <row r="48" spans="1:7" ht="14.25" customHeight="1">
      <c r="A48" s="48" t="s">
        <v>109</v>
      </c>
      <c r="B48" s="48"/>
      <c r="C48" s="48"/>
      <c r="D48" s="48"/>
      <c r="E48" s="48"/>
      <c r="F48" s="52">
        <v>10684423.72</v>
      </c>
      <c r="G48" s="52"/>
    </row>
    <row r="49" spans="1:7" ht="12.75">
      <c r="A49" s="48" t="s">
        <v>110</v>
      </c>
      <c r="B49" s="48"/>
      <c r="C49" s="48"/>
      <c r="D49" s="48"/>
      <c r="E49" s="48"/>
      <c r="F49" s="52">
        <v>244408.87</v>
      </c>
      <c r="G49" s="52"/>
    </row>
    <row r="50" spans="1:7" s="19" customFormat="1" ht="12.75">
      <c r="A50" s="50" t="s">
        <v>32</v>
      </c>
      <c r="B50" s="50"/>
      <c r="C50" s="50"/>
      <c r="D50" s="50"/>
      <c r="E50" s="50"/>
      <c r="F50" s="51">
        <f>F53+F65+F52</f>
        <v>84596.34000000001</v>
      </c>
      <c r="G50" s="51"/>
    </row>
    <row r="51" spans="1:7" ht="12.75">
      <c r="A51" s="48" t="s">
        <v>25</v>
      </c>
      <c r="B51" s="48"/>
      <c r="C51" s="48"/>
      <c r="D51" s="48"/>
      <c r="E51" s="48"/>
      <c r="F51" s="52"/>
      <c r="G51" s="52"/>
    </row>
    <row r="52" spans="1:7" ht="27" customHeight="1">
      <c r="A52" s="48" t="s">
        <v>33</v>
      </c>
      <c r="B52" s="48"/>
      <c r="C52" s="48"/>
      <c r="D52" s="48"/>
      <c r="E52" s="48"/>
      <c r="F52" s="52"/>
      <c r="G52" s="52"/>
    </row>
    <row r="53" spans="1:7" ht="27" customHeight="1">
      <c r="A53" s="48" t="s">
        <v>34</v>
      </c>
      <c r="B53" s="48"/>
      <c r="C53" s="48"/>
      <c r="D53" s="48"/>
      <c r="E53" s="48"/>
      <c r="F53" s="52">
        <f>SUM(F55:G64)</f>
        <v>75902.71</v>
      </c>
      <c r="G53" s="52"/>
    </row>
    <row r="54" spans="1:7" ht="12.75">
      <c r="A54" s="48" t="s">
        <v>27</v>
      </c>
      <c r="B54" s="48"/>
      <c r="C54" s="48"/>
      <c r="D54" s="48"/>
      <c r="E54" s="48"/>
      <c r="F54" s="52"/>
      <c r="G54" s="52"/>
    </row>
    <row r="55" spans="1:7" ht="12.75">
      <c r="A55" s="48" t="s">
        <v>35</v>
      </c>
      <c r="B55" s="48"/>
      <c r="C55" s="48"/>
      <c r="D55" s="48"/>
      <c r="E55" s="48"/>
      <c r="F55" s="52"/>
      <c r="G55" s="52"/>
    </row>
    <row r="56" spans="1:7" ht="12.75">
      <c r="A56" s="48" t="s">
        <v>36</v>
      </c>
      <c r="B56" s="48"/>
      <c r="C56" s="48"/>
      <c r="D56" s="48"/>
      <c r="E56" s="48"/>
      <c r="F56" s="52"/>
      <c r="G56" s="52"/>
    </row>
    <row r="57" spans="1:7" ht="12.75">
      <c r="A57" s="48" t="s">
        <v>37</v>
      </c>
      <c r="B57" s="48"/>
      <c r="C57" s="48"/>
      <c r="D57" s="48"/>
      <c r="E57" s="48"/>
      <c r="F57" s="52"/>
      <c r="G57" s="52"/>
    </row>
    <row r="58" spans="1:7" ht="12.75">
      <c r="A58" s="48" t="s">
        <v>38</v>
      </c>
      <c r="B58" s="48"/>
      <c r="C58" s="48"/>
      <c r="D58" s="48"/>
      <c r="E58" s="48"/>
      <c r="F58" s="52"/>
      <c r="G58" s="52"/>
    </row>
    <row r="59" spans="1:7" ht="12.75">
      <c r="A59" s="48" t="s">
        <v>39</v>
      </c>
      <c r="B59" s="48"/>
      <c r="C59" s="48"/>
      <c r="D59" s="48"/>
      <c r="E59" s="48"/>
      <c r="F59" s="52"/>
      <c r="G59" s="52"/>
    </row>
    <row r="60" spans="1:7" ht="12.75">
      <c r="A60" s="48" t="s">
        <v>40</v>
      </c>
      <c r="B60" s="48"/>
      <c r="C60" s="48"/>
      <c r="D60" s="48"/>
      <c r="E60" s="48"/>
      <c r="F60" s="52"/>
      <c r="G60" s="52"/>
    </row>
    <row r="61" spans="1:7" ht="12.75">
      <c r="A61" s="48" t="s">
        <v>41</v>
      </c>
      <c r="B61" s="48"/>
      <c r="C61" s="48"/>
      <c r="D61" s="48"/>
      <c r="E61" s="48"/>
      <c r="F61" s="52"/>
      <c r="G61" s="52"/>
    </row>
    <row r="62" spans="1:7" ht="12.75">
      <c r="A62" s="48" t="s">
        <v>42</v>
      </c>
      <c r="B62" s="48"/>
      <c r="C62" s="48"/>
      <c r="D62" s="48"/>
      <c r="E62" s="48"/>
      <c r="F62" s="52"/>
      <c r="G62" s="52"/>
    </row>
    <row r="63" spans="1:7" ht="12.75">
      <c r="A63" s="48" t="s">
        <v>43</v>
      </c>
      <c r="B63" s="48"/>
      <c r="C63" s="48"/>
      <c r="D63" s="48"/>
      <c r="E63" s="48"/>
      <c r="F63" s="52"/>
      <c r="G63" s="52"/>
    </row>
    <row r="64" spans="1:7" ht="12.75">
      <c r="A64" s="48" t="s">
        <v>44</v>
      </c>
      <c r="B64" s="48"/>
      <c r="C64" s="48"/>
      <c r="D64" s="48"/>
      <c r="E64" s="48"/>
      <c r="F64" s="52">
        <v>75902.71</v>
      </c>
      <c r="G64" s="52"/>
    </row>
    <row r="65" spans="1:7" ht="27.75" customHeight="1">
      <c r="A65" s="53" t="s">
        <v>123</v>
      </c>
      <c r="B65" s="54"/>
      <c r="C65" s="54"/>
      <c r="D65" s="54"/>
      <c r="E65" s="55"/>
      <c r="F65" s="52">
        <f>F66</f>
        <v>8693.63</v>
      </c>
      <c r="G65" s="52"/>
    </row>
    <row r="66" spans="1:7" ht="12.75">
      <c r="A66" s="48" t="s">
        <v>129</v>
      </c>
      <c r="B66" s="48"/>
      <c r="C66" s="48"/>
      <c r="D66" s="48"/>
      <c r="E66" s="48"/>
      <c r="F66" s="52">
        <v>8693.63</v>
      </c>
      <c r="G66" s="52"/>
    </row>
    <row r="67" spans="1:7" s="19" customFormat="1" ht="12.75">
      <c r="A67" s="50" t="s">
        <v>45</v>
      </c>
      <c r="B67" s="50"/>
      <c r="C67" s="50"/>
      <c r="D67" s="50"/>
      <c r="E67" s="50"/>
      <c r="F67" s="51">
        <f>F70+F85+F69</f>
        <v>2765094.3000000003</v>
      </c>
      <c r="G67" s="51"/>
    </row>
    <row r="68" spans="1:7" ht="12.75">
      <c r="A68" s="48" t="s">
        <v>46</v>
      </c>
      <c r="B68" s="48"/>
      <c r="C68" s="48"/>
      <c r="D68" s="48"/>
      <c r="E68" s="48"/>
      <c r="F68" s="52"/>
      <c r="G68" s="52"/>
    </row>
    <row r="69" spans="1:7" ht="12.75">
      <c r="A69" s="48" t="s">
        <v>47</v>
      </c>
      <c r="B69" s="48"/>
      <c r="C69" s="48"/>
      <c r="D69" s="48"/>
      <c r="E69" s="48"/>
      <c r="F69" s="52"/>
      <c r="G69" s="52"/>
    </row>
    <row r="70" spans="1:7" ht="25.5" customHeight="1">
      <c r="A70" s="48" t="s">
        <v>48</v>
      </c>
      <c r="B70" s="48"/>
      <c r="C70" s="48"/>
      <c r="D70" s="48"/>
      <c r="E70" s="48"/>
      <c r="F70" s="52">
        <f>F84+F72+F73+F74+F75+F76+F77+F78+F79+F80+F81+F82+F83</f>
        <v>2765094.3000000003</v>
      </c>
      <c r="G70" s="52"/>
    </row>
    <row r="71" spans="1:7" ht="12.75">
      <c r="A71" s="48" t="s">
        <v>27</v>
      </c>
      <c r="B71" s="48"/>
      <c r="C71" s="48"/>
      <c r="D71" s="48"/>
      <c r="E71" s="48"/>
      <c r="F71" s="52"/>
      <c r="G71" s="52"/>
    </row>
    <row r="72" spans="1:7" ht="12.75">
      <c r="A72" s="48" t="s">
        <v>49</v>
      </c>
      <c r="B72" s="48"/>
      <c r="C72" s="48"/>
      <c r="D72" s="48"/>
      <c r="E72" s="48"/>
      <c r="F72" s="52">
        <v>1509164.57</v>
      </c>
      <c r="G72" s="52"/>
    </row>
    <row r="73" spans="1:7" ht="12.75">
      <c r="A73" s="48" t="s">
        <v>50</v>
      </c>
      <c r="B73" s="48"/>
      <c r="C73" s="48"/>
      <c r="D73" s="48"/>
      <c r="E73" s="48"/>
      <c r="F73" s="52"/>
      <c r="G73" s="52"/>
    </row>
    <row r="74" spans="1:7" ht="12.75">
      <c r="A74" s="48" t="s">
        <v>51</v>
      </c>
      <c r="B74" s="48"/>
      <c r="C74" s="48"/>
      <c r="D74" s="48"/>
      <c r="E74" s="48"/>
      <c r="F74" s="52"/>
      <c r="G74" s="52"/>
    </row>
    <row r="75" spans="1:7" ht="12.75">
      <c r="A75" s="48" t="s">
        <v>52</v>
      </c>
      <c r="B75" s="48"/>
      <c r="C75" s="48"/>
      <c r="D75" s="48"/>
      <c r="E75" s="48"/>
      <c r="F75" s="52">
        <v>193836.2</v>
      </c>
      <c r="G75" s="52"/>
    </row>
    <row r="76" spans="1:7" ht="12.75">
      <c r="A76" s="48" t="s">
        <v>53</v>
      </c>
      <c r="B76" s="48"/>
      <c r="C76" s="48"/>
      <c r="D76" s="48"/>
      <c r="E76" s="48"/>
      <c r="F76" s="52">
        <v>483762.72</v>
      </c>
      <c r="G76" s="52"/>
    </row>
    <row r="77" spans="1:7" ht="12.75">
      <c r="A77" s="48" t="s">
        <v>54</v>
      </c>
      <c r="B77" s="48"/>
      <c r="C77" s="48"/>
      <c r="D77" s="48"/>
      <c r="E77" s="48"/>
      <c r="F77" s="52">
        <v>278480.8</v>
      </c>
      <c r="G77" s="52"/>
    </row>
    <row r="78" spans="1:7" ht="12.75">
      <c r="A78" s="48" t="s">
        <v>55</v>
      </c>
      <c r="B78" s="48"/>
      <c r="C78" s="48"/>
      <c r="D78" s="48"/>
      <c r="E78" s="48"/>
      <c r="F78" s="52"/>
      <c r="G78" s="52"/>
    </row>
    <row r="79" spans="1:7" ht="12.75">
      <c r="A79" s="48" t="s">
        <v>56</v>
      </c>
      <c r="B79" s="48"/>
      <c r="C79" s="48"/>
      <c r="D79" s="48"/>
      <c r="E79" s="48"/>
      <c r="F79" s="52"/>
      <c r="G79" s="52"/>
    </row>
    <row r="80" spans="1:7" ht="12.75">
      <c r="A80" s="48" t="s">
        <v>57</v>
      </c>
      <c r="B80" s="48"/>
      <c r="C80" s="48"/>
      <c r="D80" s="48"/>
      <c r="E80" s="48"/>
      <c r="F80" s="52"/>
      <c r="G80" s="52"/>
    </row>
    <row r="81" spans="1:7" ht="12.75">
      <c r="A81" s="48" t="s">
        <v>58</v>
      </c>
      <c r="B81" s="48"/>
      <c r="C81" s="48"/>
      <c r="D81" s="48"/>
      <c r="E81" s="48"/>
      <c r="F81" s="52">
        <v>38891</v>
      </c>
      <c r="G81" s="52"/>
    </row>
    <row r="82" spans="1:7" ht="12.75">
      <c r="A82" s="48" t="s">
        <v>59</v>
      </c>
      <c r="B82" s="48"/>
      <c r="C82" s="48"/>
      <c r="D82" s="48"/>
      <c r="E82" s="48"/>
      <c r="F82" s="52"/>
      <c r="G82" s="52"/>
    </row>
    <row r="83" spans="1:7" ht="12.75">
      <c r="A83" s="48" t="s">
        <v>60</v>
      </c>
      <c r="B83" s="48"/>
      <c r="C83" s="48"/>
      <c r="D83" s="48"/>
      <c r="E83" s="48"/>
      <c r="F83" s="52">
        <v>243617.39</v>
      </c>
      <c r="G83" s="52"/>
    </row>
    <row r="84" spans="1:7" ht="12.75">
      <c r="A84" s="48" t="s">
        <v>61</v>
      </c>
      <c r="B84" s="48"/>
      <c r="C84" s="48"/>
      <c r="D84" s="48"/>
      <c r="E84" s="48"/>
      <c r="F84" s="52">
        <v>17341.62</v>
      </c>
      <c r="G84" s="52"/>
    </row>
    <row r="85" spans="1:7" ht="25.5" customHeight="1">
      <c r="A85" s="48" t="s">
        <v>124</v>
      </c>
      <c r="B85" s="48"/>
      <c r="C85" s="48"/>
      <c r="D85" s="48"/>
      <c r="E85" s="48"/>
      <c r="F85" s="52">
        <f>F86</f>
        <v>0</v>
      </c>
      <c r="G85" s="52"/>
    </row>
    <row r="86" spans="1:7" ht="14.25" customHeight="1">
      <c r="A86" s="48" t="s">
        <v>125</v>
      </c>
      <c r="B86" s="48"/>
      <c r="C86" s="48"/>
      <c r="D86" s="48"/>
      <c r="E86" s="48"/>
      <c r="F86" s="52"/>
      <c r="G86" s="52"/>
    </row>
    <row r="87" spans="1:7" ht="12.75">
      <c r="A87" s="47" t="s">
        <v>62</v>
      </c>
      <c r="B87" s="47"/>
      <c r="C87" s="47"/>
      <c r="D87" s="47"/>
      <c r="E87" s="47"/>
      <c r="F87" s="47"/>
      <c r="G87" s="47"/>
    </row>
    <row r="88" spans="1:7" ht="15.75" customHeight="1">
      <c r="A88" s="58" t="s">
        <v>22</v>
      </c>
      <c r="B88" s="49" t="s">
        <v>63</v>
      </c>
      <c r="C88" s="58" t="s">
        <v>111</v>
      </c>
      <c r="D88" s="38" t="s">
        <v>64</v>
      </c>
      <c r="E88" s="39"/>
      <c r="F88" s="39"/>
      <c r="G88" s="40"/>
    </row>
    <row r="89" spans="1:7" ht="12.75" customHeight="1">
      <c r="A89" s="59"/>
      <c r="B89" s="49"/>
      <c r="C89" s="59"/>
      <c r="D89" s="41"/>
      <c r="E89" s="42"/>
      <c r="F89" s="42"/>
      <c r="G89" s="43"/>
    </row>
    <row r="90" spans="1:7" ht="51" customHeight="1">
      <c r="A90" s="60"/>
      <c r="B90" s="8" t="s">
        <v>65</v>
      </c>
      <c r="C90" s="60"/>
      <c r="D90" s="61" t="s">
        <v>121</v>
      </c>
      <c r="E90" s="62"/>
      <c r="F90" s="61" t="s">
        <v>122</v>
      </c>
      <c r="G90" s="62"/>
    </row>
    <row r="91" spans="1:7" ht="25.5">
      <c r="A91" s="21" t="s">
        <v>66</v>
      </c>
      <c r="B91" s="8" t="s">
        <v>65</v>
      </c>
      <c r="C91" s="18">
        <f>D91</f>
        <v>80676.18</v>
      </c>
      <c r="D91" s="63">
        <v>80676.18</v>
      </c>
      <c r="E91" s="64"/>
      <c r="F91" s="63"/>
      <c r="G91" s="64"/>
    </row>
    <row r="92" spans="1:11" s="19" customFormat="1" ht="12.75">
      <c r="A92" s="22" t="s">
        <v>67</v>
      </c>
      <c r="B92" s="23" t="s">
        <v>65</v>
      </c>
      <c r="C92" s="30">
        <f>C94+C95+C96</f>
        <v>19021083.220000003</v>
      </c>
      <c r="D92" s="65">
        <f>D94+D95+D96</f>
        <v>19021083.220000003</v>
      </c>
      <c r="E92" s="66"/>
      <c r="F92" s="65"/>
      <c r="G92" s="66"/>
      <c r="K92" s="24"/>
    </row>
    <row r="93" spans="1:7" ht="12.75">
      <c r="A93" s="10" t="s">
        <v>27</v>
      </c>
      <c r="B93" s="8" t="s">
        <v>65</v>
      </c>
      <c r="C93" s="31"/>
      <c r="D93" s="67"/>
      <c r="E93" s="68"/>
      <c r="F93" s="67"/>
      <c r="G93" s="69"/>
    </row>
    <row r="94" spans="1:14" ht="25.5">
      <c r="A94" s="10" t="s">
        <v>68</v>
      </c>
      <c r="B94" s="8">
        <v>180</v>
      </c>
      <c r="C94" s="30">
        <f>D94</f>
        <v>16426549.040000003</v>
      </c>
      <c r="D94" s="65">
        <f>D106+D111+D122+D123</f>
        <v>16426549.040000003</v>
      </c>
      <c r="E94" s="66"/>
      <c r="F94" s="65"/>
      <c r="G94" s="66"/>
      <c r="K94" s="26">
        <f>D94+D96</f>
        <v>18426549.040000003</v>
      </c>
      <c r="L94" s="26">
        <f>K94-D106-D122</f>
        <v>6009863.970000001</v>
      </c>
      <c r="M94" s="26">
        <f>L94-L117-L115-L118</f>
        <v>4731630.500000001</v>
      </c>
      <c r="N94" s="26"/>
    </row>
    <row r="95" spans="1:7" ht="12.75">
      <c r="A95" s="10" t="s">
        <v>69</v>
      </c>
      <c r="B95" s="8">
        <v>180</v>
      </c>
      <c r="C95" s="30">
        <f>D95</f>
        <v>594534.18</v>
      </c>
      <c r="D95" s="65">
        <f>D133</f>
        <v>594534.18</v>
      </c>
      <c r="E95" s="66"/>
      <c r="F95" s="65"/>
      <c r="G95" s="66"/>
    </row>
    <row r="96" spans="1:11" ht="25.5">
      <c r="A96" s="10" t="s">
        <v>74</v>
      </c>
      <c r="B96" s="8">
        <v>130</v>
      </c>
      <c r="C96" s="30">
        <f>D96</f>
        <v>2000000</v>
      </c>
      <c r="D96" s="65">
        <f>D152</f>
        <v>2000000</v>
      </c>
      <c r="E96" s="66"/>
      <c r="F96" s="65"/>
      <c r="G96" s="66"/>
      <c r="K96" s="26">
        <f>C94+C95</f>
        <v>17021083.220000003</v>
      </c>
    </row>
    <row r="97" spans="1:7" ht="12.75">
      <c r="A97" s="10" t="s">
        <v>70</v>
      </c>
      <c r="B97" s="25"/>
      <c r="C97" s="20"/>
      <c r="D97" s="63"/>
      <c r="E97" s="64"/>
      <c r="F97" s="63"/>
      <c r="G97" s="64"/>
    </row>
    <row r="98" spans="1:7" ht="76.5">
      <c r="A98" s="10" t="s">
        <v>71</v>
      </c>
      <c r="B98" s="8" t="s">
        <v>65</v>
      </c>
      <c r="C98" s="20"/>
      <c r="D98" s="63"/>
      <c r="E98" s="64"/>
      <c r="F98" s="63"/>
      <c r="G98" s="64"/>
    </row>
    <row r="99" spans="1:7" ht="12.75">
      <c r="A99" s="10" t="s">
        <v>27</v>
      </c>
      <c r="B99" s="8" t="s">
        <v>65</v>
      </c>
      <c r="C99" s="20"/>
      <c r="D99" s="63"/>
      <c r="E99" s="64"/>
      <c r="F99" s="63"/>
      <c r="G99" s="64"/>
    </row>
    <row r="100" spans="1:7" ht="12.75">
      <c r="A100" s="10" t="s">
        <v>72</v>
      </c>
      <c r="B100" s="8" t="s">
        <v>65</v>
      </c>
      <c r="C100" s="20"/>
      <c r="D100" s="63"/>
      <c r="E100" s="64"/>
      <c r="F100" s="63"/>
      <c r="G100" s="64"/>
    </row>
    <row r="101" spans="1:7" ht="12.75">
      <c r="A101" s="10" t="s">
        <v>73</v>
      </c>
      <c r="B101" s="8" t="s">
        <v>65</v>
      </c>
      <c r="C101" s="20"/>
      <c r="D101" s="63"/>
      <c r="E101" s="64"/>
      <c r="F101" s="63"/>
      <c r="G101" s="64"/>
    </row>
    <row r="102" spans="1:7" ht="25.5">
      <c r="A102" s="10" t="s">
        <v>75</v>
      </c>
      <c r="B102" s="8" t="s">
        <v>65</v>
      </c>
      <c r="C102" s="20">
        <f>C92+C91-C103</f>
        <v>80676.1799999997</v>
      </c>
      <c r="D102" s="63">
        <f>D92+D91-D103</f>
        <v>80676.1799999997</v>
      </c>
      <c r="E102" s="64"/>
      <c r="F102" s="63"/>
      <c r="G102" s="64"/>
    </row>
    <row r="103" spans="1:7" s="19" customFormat="1" ht="12.75">
      <c r="A103" s="22" t="s">
        <v>76</v>
      </c>
      <c r="B103" s="23">
        <v>900</v>
      </c>
      <c r="C103" s="18">
        <f>C105+C133+C152</f>
        <v>19021083.220000003</v>
      </c>
      <c r="D103" s="70">
        <f>D105+D133+D152</f>
        <v>19021083.220000003</v>
      </c>
      <c r="E103" s="71"/>
      <c r="F103" s="70"/>
      <c r="G103" s="71"/>
    </row>
    <row r="104" spans="1:7" ht="12.75">
      <c r="A104" s="10" t="s">
        <v>27</v>
      </c>
      <c r="B104" s="25"/>
      <c r="C104" s="20"/>
      <c r="D104" s="63"/>
      <c r="E104" s="64"/>
      <c r="F104" s="63"/>
      <c r="G104" s="64"/>
    </row>
    <row r="105" spans="1:9" ht="25.5">
      <c r="A105" s="21" t="s">
        <v>77</v>
      </c>
      <c r="B105" s="25"/>
      <c r="C105" s="18">
        <f>C106+C111+C122+C123</f>
        <v>16426549.040000003</v>
      </c>
      <c r="D105" s="70">
        <f>D106+D111+D122+D123</f>
        <v>16426549.040000003</v>
      </c>
      <c r="E105" s="71"/>
      <c r="F105" s="70"/>
      <c r="G105" s="71"/>
      <c r="I105" s="26">
        <f>C91+C94</f>
        <v>16507225.220000003</v>
      </c>
    </row>
    <row r="106" spans="1:7" ht="25.5">
      <c r="A106" s="10" t="s">
        <v>78</v>
      </c>
      <c r="B106" s="8">
        <v>210</v>
      </c>
      <c r="C106" s="32">
        <f>C108+C109+C110</f>
        <v>12161894.590000002</v>
      </c>
      <c r="D106" s="72">
        <f>D108+D109+D110</f>
        <v>12161894.590000002</v>
      </c>
      <c r="E106" s="73"/>
      <c r="F106" s="72"/>
      <c r="G106" s="73"/>
    </row>
    <row r="107" spans="1:7" ht="12.75">
      <c r="A107" s="10" t="s">
        <v>25</v>
      </c>
      <c r="B107" s="25"/>
      <c r="C107" s="20"/>
      <c r="D107" s="63"/>
      <c r="E107" s="64"/>
      <c r="F107" s="63"/>
      <c r="G107" s="64"/>
    </row>
    <row r="108" spans="1:7" ht="12.75">
      <c r="A108" s="10" t="s">
        <v>79</v>
      </c>
      <c r="B108" s="8">
        <v>211</v>
      </c>
      <c r="C108" s="20">
        <f>D108</f>
        <v>9123496.440000001</v>
      </c>
      <c r="D108" s="63">
        <f>4357041.44+4766455</f>
        <v>9123496.440000001</v>
      </c>
      <c r="E108" s="64"/>
      <c r="F108" s="63"/>
      <c r="G108" s="64"/>
    </row>
    <row r="109" spans="1:7" ht="12.75">
      <c r="A109" s="10" t="s">
        <v>80</v>
      </c>
      <c r="B109" s="8">
        <v>212</v>
      </c>
      <c r="C109" s="20">
        <f>D109</f>
        <v>1440</v>
      </c>
      <c r="D109" s="63">
        <f>720+720</f>
        <v>1440</v>
      </c>
      <c r="E109" s="64"/>
      <c r="F109" s="63"/>
      <c r="G109" s="64"/>
    </row>
    <row r="110" spans="1:11" ht="25.5">
      <c r="A110" s="10" t="s">
        <v>81</v>
      </c>
      <c r="B110" s="8">
        <v>213</v>
      </c>
      <c r="C110" s="20">
        <f>D110</f>
        <v>3036958.1500000004</v>
      </c>
      <c r="D110" s="63">
        <f>1598208.79+1438749.36</f>
        <v>3036958.1500000004</v>
      </c>
      <c r="E110" s="64"/>
      <c r="F110" s="63"/>
      <c r="G110" s="64"/>
      <c r="K110" s="26"/>
    </row>
    <row r="111" spans="1:7" ht="12.75">
      <c r="A111" s="10" t="s">
        <v>82</v>
      </c>
      <c r="B111" s="8">
        <v>220</v>
      </c>
      <c r="C111" s="32">
        <f>C113+C114+C115+C117+C118</f>
        <v>3056669.9</v>
      </c>
      <c r="D111" s="72">
        <f>D113+D114+D115+D117+D118</f>
        <v>3056669.9</v>
      </c>
      <c r="E111" s="73"/>
      <c r="F111" s="72"/>
      <c r="G111" s="73"/>
    </row>
    <row r="112" spans="1:7" ht="12.75">
      <c r="A112" s="10" t="s">
        <v>25</v>
      </c>
      <c r="B112" s="25"/>
      <c r="C112" s="20"/>
      <c r="D112" s="63"/>
      <c r="E112" s="64"/>
      <c r="F112" s="63"/>
      <c r="G112" s="64"/>
    </row>
    <row r="113" spans="1:7" ht="12.75">
      <c r="A113" s="10" t="s">
        <v>83</v>
      </c>
      <c r="B113" s="8">
        <v>221</v>
      </c>
      <c r="C113" s="20">
        <f>D113</f>
        <v>98432</v>
      </c>
      <c r="D113" s="63">
        <v>98432</v>
      </c>
      <c r="E113" s="64"/>
      <c r="F113" s="63"/>
      <c r="G113" s="64"/>
    </row>
    <row r="114" spans="1:7" ht="12.75">
      <c r="A114" s="10" t="s">
        <v>84</v>
      </c>
      <c r="B114" s="8">
        <v>222</v>
      </c>
      <c r="C114" s="20">
        <f>D114</f>
        <v>0</v>
      </c>
      <c r="D114" s="63"/>
      <c r="E114" s="64"/>
      <c r="F114" s="63"/>
      <c r="G114" s="64"/>
    </row>
    <row r="115" spans="1:13" ht="12.75">
      <c r="A115" s="10" t="s">
        <v>85</v>
      </c>
      <c r="B115" s="8">
        <v>223</v>
      </c>
      <c r="C115" s="20">
        <f aca="true" t="shared" si="0" ref="C115:C157">D115</f>
        <v>1303959.37</v>
      </c>
      <c r="D115" s="63">
        <f>145958.12+326842.68+572000+259158.57</f>
        <v>1303959.37</v>
      </c>
      <c r="E115" s="64"/>
      <c r="F115" s="63"/>
      <c r="G115" s="64"/>
      <c r="L115">
        <f>20202.68+5958.12</f>
        <v>26160.8</v>
      </c>
      <c r="M115" t="s">
        <v>132</v>
      </c>
    </row>
    <row r="116" spans="1:7" ht="25.5">
      <c r="A116" s="10" t="s">
        <v>86</v>
      </c>
      <c r="B116" s="8">
        <v>224</v>
      </c>
      <c r="C116" s="20">
        <f t="shared" si="0"/>
        <v>0</v>
      </c>
      <c r="D116" s="63"/>
      <c r="E116" s="64"/>
      <c r="F116" s="63"/>
      <c r="G116" s="64"/>
    </row>
    <row r="117" spans="1:13" ht="25.5">
      <c r="A117" s="10" t="s">
        <v>87</v>
      </c>
      <c r="B117" s="8">
        <v>225</v>
      </c>
      <c r="C117" s="20">
        <f t="shared" si="0"/>
        <v>1470632.67</v>
      </c>
      <c r="D117" s="63">
        <f>31500+26500+58663+58997+42900+21900.67+1230172</f>
        <v>1470632.67</v>
      </c>
      <c r="E117" s="64"/>
      <c r="F117" s="63"/>
      <c r="G117" s="64"/>
      <c r="L117">
        <f>1230172+21900.67</f>
        <v>1252072.67</v>
      </c>
      <c r="M117" t="s">
        <v>132</v>
      </c>
    </row>
    <row r="118" spans="1:7" ht="20.25" customHeight="1">
      <c r="A118" s="10" t="s">
        <v>88</v>
      </c>
      <c r="B118" s="8">
        <v>226</v>
      </c>
      <c r="C118" s="20">
        <f t="shared" si="0"/>
        <v>183645.86</v>
      </c>
      <c r="D118" s="63">
        <f>100400+3500+79745.86</f>
        <v>183645.86</v>
      </c>
      <c r="E118" s="64"/>
      <c r="F118" s="63"/>
      <c r="G118" s="64"/>
    </row>
    <row r="119" spans="1:7" ht="25.5" hidden="1">
      <c r="A119" s="10" t="s">
        <v>89</v>
      </c>
      <c r="B119" s="8">
        <v>240</v>
      </c>
      <c r="C119" s="20">
        <f t="shared" si="0"/>
        <v>0</v>
      </c>
      <c r="D119" s="63"/>
      <c r="E119" s="64"/>
      <c r="F119" s="63"/>
      <c r="G119" s="64"/>
    </row>
    <row r="120" spans="1:7" ht="12.75" hidden="1">
      <c r="A120" s="10" t="s">
        <v>25</v>
      </c>
      <c r="B120" s="25"/>
      <c r="C120" s="20">
        <f t="shared" si="0"/>
        <v>0</v>
      </c>
      <c r="D120" s="63"/>
      <c r="E120" s="64"/>
      <c r="F120" s="63"/>
      <c r="G120" s="64"/>
    </row>
    <row r="121" spans="1:7" ht="38.25" hidden="1">
      <c r="A121" s="10" t="s">
        <v>90</v>
      </c>
      <c r="B121" s="8">
        <v>241</v>
      </c>
      <c r="C121" s="20">
        <f t="shared" si="0"/>
        <v>0</v>
      </c>
      <c r="D121" s="63"/>
      <c r="E121" s="64"/>
      <c r="F121" s="63"/>
      <c r="G121" s="64"/>
    </row>
    <row r="122" spans="1:7" ht="12.75">
      <c r="A122" s="10" t="s">
        <v>92</v>
      </c>
      <c r="B122" s="8">
        <v>290</v>
      </c>
      <c r="C122" s="20">
        <f t="shared" si="0"/>
        <v>254790.48</v>
      </c>
      <c r="D122" s="63">
        <f>56233+5000+193557.48</f>
        <v>254790.48</v>
      </c>
      <c r="E122" s="64"/>
      <c r="F122" s="63"/>
      <c r="G122" s="64"/>
    </row>
    <row r="123" spans="1:7" ht="25.5">
      <c r="A123" s="10" t="s">
        <v>93</v>
      </c>
      <c r="B123" s="8">
        <v>300</v>
      </c>
      <c r="C123" s="32">
        <f>C124+C125+C128</f>
        <v>953194.0700000001</v>
      </c>
      <c r="D123" s="72">
        <f>D125+D128</f>
        <v>953194.0700000001</v>
      </c>
      <c r="E123" s="73"/>
      <c r="F123" s="72"/>
      <c r="G123" s="73"/>
    </row>
    <row r="124" spans="1:7" ht="12.75">
      <c r="A124" s="10" t="s">
        <v>25</v>
      </c>
      <c r="B124" s="25"/>
      <c r="C124" s="20">
        <f t="shared" si="0"/>
        <v>0</v>
      </c>
      <c r="D124" s="63"/>
      <c r="E124" s="64"/>
      <c r="F124" s="63"/>
      <c r="G124" s="64"/>
    </row>
    <row r="125" spans="1:7" ht="24" customHeight="1">
      <c r="A125" s="10" t="s">
        <v>94</v>
      </c>
      <c r="B125" s="8">
        <v>310</v>
      </c>
      <c r="C125" s="20">
        <f t="shared" si="0"/>
        <v>136300</v>
      </c>
      <c r="D125" s="63">
        <f>1000+50000+85300</f>
        <v>136300</v>
      </c>
      <c r="E125" s="64"/>
      <c r="F125" s="63"/>
      <c r="G125" s="64"/>
    </row>
    <row r="126" spans="1:7" ht="25.5" hidden="1">
      <c r="A126" s="10" t="s">
        <v>95</v>
      </c>
      <c r="B126" s="8">
        <v>320</v>
      </c>
      <c r="C126" s="20">
        <f t="shared" si="0"/>
        <v>0</v>
      </c>
      <c r="D126" s="63"/>
      <c r="E126" s="64"/>
      <c r="F126" s="63"/>
      <c r="G126" s="64"/>
    </row>
    <row r="127" spans="1:7" ht="25.5" hidden="1">
      <c r="A127" s="10" t="s">
        <v>96</v>
      </c>
      <c r="B127" s="8">
        <v>330</v>
      </c>
      <c r="C127" s="20">
        <f t="shared" si="0"/>
        <v>0</v>
      </c>
      <c r="D127" s="63"/>
      <c r="E127" s="64"/>
      <c r="F127" s="63"/>
      <c r="G127" s="64"/>
    </row>
    <row r="128" spans="1:7" ht="25.5">
      <c r="A128" s="10" t="s">
        <v>97</v>
      </c>
      <c r="B128" s="8">
        <v>340</v>
      </c>
      <c r="C128" s="20">
        <f t="shared" si="0"/>
        <v>816894.0700000001</v>
      </c>
      <c r="D128" s="63">
        <f>534857.78+142914.29+129122+10000</f>
        <v>816894.0700000001</v>
      </c>
      <c r="E128" s="64"/>
      <c r="F128" s="63"/>
      <c r="G128" s="64"/>
    </row>
    <row r="129" spans="1:7" ht="25.5" hidden="1">
      <c r="A129" s="10" t="s">
        <v>98</v>
      </c>
      <c r="B129" s="8">
        <v>500</v>
      </c>
      <c r="C129" s="20">
        <f t="shared" si="0"/>
        <v>0</v>
      </c>
      <c r="D129" s="63"/>
      <c r="E129" s="64"/>
      <c r="F129" s="63"/>
      <c r="G129" s="64"/>
    </row>
    <row r="130" spans="1:7" ht="12.75" hidden="1">
      <c r="A130" s="10" t="s">
        <v>25</v>
      </c>
      <c r="B130" s="25"/>
      <c r="C130" s="20">
        <f t="shared" si="0"/>
        <v>0</v>
      </c>
      <c r="D130" s="63"/>
      <c r="E130" s="64"/>
      <c r="F130" s="63"/>
      <c r="G130" s="64"/>
    </row>
    <row r="131" spans="1:7" ht="12.75" hidden="1">
      <c r="A131" s="10" t="s">
        <v>99</v>
      </c>
      <c r="B131" s="25"/>
      <c r="C131" s="20">
        <f t="shared" si="0"/>
        <v>0</v>
      </c>
      <c r="D131" s="63"/>
      <c r="E131" s="64"/>
      <c r="F131" s="63"/>
      <c r="G131" s="64"/>
    </row>
    <row r="132" spans="1:7" ht="25.5" hidden="1">
      <c r="A132" s="10" t="s">
        <v>100</v>
      </c>
      <c r="B132" s="8" t="s">
        <v>65</v>
      </c>
      <c r="C132" s="20">
        <f t="shared" si="0"/>
        <v>0</v>
      </c>
      <c r="D132" s="63"/>
      <c r="E132" s="64"/>
      <c r="F132" s="63"/>
      <c r="G132" s="64"/>
    </row>
    <row r="133" spans="1:7" ht="12.75">
      <c r="A133" s="21" t="s">
        <v>101</v>
      </c>
      <c r="B133" s="25"/>
      <c r="C133" s="20">
        <f t="shared" si="0"/>
        <v>594534.18</v>
      </c>
      <c r="D133" s="70">
        <f>D134+D139+D146</f>
        <v>594534.18</v>
      </c>
      <c r="E133" s="71"/>
      <c r="F133" s="70"/>
      <c r="G133" s="71"/>
    </row>
    <row r="134" spans="1:7" ht="25.5">
      <c r="A134" s="10" t="s">
        <v>78</v>
      </c>
      <c r="B134" s="8">
        <v>210</v>
      </c>
      <c r="C134" s="32">
        <f>C136+C137+C138</f>
        <v>0</v>
      </c>
      <c r="D134" s="72">
        <f>D136+D137+D138</f>
        <v>0</v>
      </c>
      <c r="E134" s="73"/>
      <c r="F134" s="72"/>
      <c r="G134" s="73"/>
    </row>
    <row r="135" spans="1:7" ht="12.75">
      <c r="A135" s="10" t="s">
        <v>25</v>
      </c>
      <c r="B135" s="25"/>
      <c r="C135" s="20"/>
      <c r="D135" s="63"/>
      <c r="E135" s="64"/>
      <c r="F135" s="63"/>
      <c r="G135" s="64"/>
    </row>
    <row r="136" spans="1:7" ht="12.75">
      <c r="A136" s="10" t="s">
        <v>79</v>
      </c>
      <c r="B136" s="8">
        <v>211</v>
      </c>
      <c r="C136" s="20">
        <f t="shared" si="0"/>
        <v>0</v>
      </c>
      <c r="D136" s="63"/>
      <c r="E136" s="64"/>
      <c r="F136" s="63"/>
      <c r="G136" s="64"/>
    </row>
    <row r="137" spans="1:7" ht="12.75">
      <c r="A137" s="10" t="s">
        <v>80</v>
      </c>
      <c r="B137" s="8">
        <v>212</v>
      </c>
      <c r="C137" s="20">
        <f t="shared" si="0"/>
        <v>0</v>
      </c>
      <c r="D137" s="63"/>
      <c r="E137" s="64"/>
      <c r="F137" s="63"/>
      <c r="G137" s="64"/>
    </row>
    <row r="138" spans="1:7" ht="25.5">
      <c r="A138" s="10" t="s">
        <v>81</v>
      </c>
      <c r="B138" s="8">
        <v>213</v>
      </c>
      <c r="C138" s="20">
        <f t="shared" si="0"/>
        <v>0</v>
      </c>
      <c r="D138" s="63"/>
      <c r="E138" s="64"/>
      <c r="F138" s="63"/>
      <c r="G138" s="64"/>
    </row>
    <row r="139" spans="1:7" ht="12.75">
      <c r="A139" s="10" t="s">
        <v>91</v>
      </c>
      <c r="B139" s="8">
        <v>260</v>
      </c>
      <c r="C139" s="32">
        <f t="shared" si="0"/>
        <v>594534.18</v>
      </c>
      <c r="D139" s="72">
        <f>D145</f>
        <v>594534.18</v>
      </c>
      <c r="E139" s="73"/>
      <c r="F139" s="72"/>
      <c r="G139" s="73"/>
    </row>
    <row r="140" spans="1:7" ht="12.75">
      <c r="A140" s="10" t="s">
        <v>25</v>
      </c>
      <c r="B140" s="25"/>
      <c r="C140" s="20"/>
      <c r="D140" s="63"/>
      <c r="E140" s="64"/>
      <c r="F140" s="63"/>
      <c r="G140" s="64"/>
    </row>
    <row r="141" spans="1:7" ht="12.75" hidden="1">
      <c r="A141" s="10" t="s">
        <v>83</v>
      </c>
      <c r="B141" s="8">
        <v>221</v>
      </c>
      <c r="C141" s="20">
        <f t="shared" si="0"/>
        <v>0</v>
      </c>
      <c r="D141" s="63"/>
      <c r="E141" s="64"/>
      <c r="F141" s="63"/>
      <c r="G141" s="64"/>
    </row>
    <row r="142" spans="1:7" ht="12.75" hidden="1">
      <c r="A142" s="10" t="s">
        <v>84</v>
      </c>
      <c r="B142" s="8">
        <v>222</v>
      </c>
      <c r="C142" s="20">
        <f t="shared" si="0"/>
        <v>0</v>
      </c>
      <c r="D142" s="63"/>
      <c r="E142" s="64"/>
      <c r="F142" s="63"/>
      <c r="G142" s="64"/>
    </row>
    <row r="143" spans="1:7" ht="12.75" hidden="1">
      <c r="A143" s="10" t="s">
        <v>85</v>
      </c>
      <c r="B143" s="8">
        <v>223</v>
      </c>
      <c r="C143" s="20">
        <f t="shared" si="0"/>
        <v>0</v>
      </c>
      <c r="D143" s="63"/>
      <c r="E143" s="64"/>
      <c r="F143" s="63"/>
      <c r="G143" s="64"/>
    </row>
    <row r="144" spans="1:7" ht="25.5" hidden="1">
      <c r="A144" s="10" t="s">
        <v>86</v>
      </c>
      <c r="B144" s="8">
        <v>224</v>
      </c>
      <c r="C144" s="20">
        <f t="shared" si="0"/>
        <v>0</v>
      </c>
      <c r="D144" s="63"/>
      <c r="E144" s="64"/>
      <c r="F144" s="63"/>
      <c r="G144" s="64"/>
    </row>
    <row r="145" spans="1:7" ht="25.5">
      <c r="A145" s="10" t="s">
        <v>112</v>
      </c>
      <c r="B145" s="8">
        <v>262</v>
      </c>
      <c r="C145" s="20">
        <f t="shared" si="0"/>
        <v>594534.18</v>
      </c>
      <c r="D145" s="63">
        <f>579534.18+15000</f>
        <v>594534.18</v>
      </c>
      <c r="E145" s="64"/>
      <c r="F145" s="63"/>
      <c r="G145" s="64"/>
    </row>
    <row r="146" spans="1:7" ht="24" customHeight="1">
      <c r="A146" s="10" t="s">
        <v>93</v>
      </c>
      <c r="B146" s="8">
        <v>300</v>
      </c>
      <c r="C146" s="32">
        <f t="shared" si="0"/>
        <v>0</v>
      </c>
      <c r="D146" s="72">
        <f>D148+D151</f>
        <v>0</v>
      </c>
      <c r="E146" s="73"/>
      <c r="F146" s="72"/>
      <c r="G146" s="73"/>
    </row>
    <row r="147" spans="1:7" ht="12.75">
      <c r="A147" s="10" t="s">
        <v>25</v>
      </c>
      <c r="B147" s="25"/>
      <c r="C147" s="20"/>
      <c r="D147" s="63"/>
      <c r="E147" s="64"/>
      <c r="F147" s="63"/>
      <c r="G147" s="64"/>
    </row>
    <row r="148" spans="1:7" ht="25.5">
      <c r="A148" s="10" t="s">
        <v>94</v>
      </c>
      <c r="B148" s="8">
        <v>310</v>
      </c>
      <c r="C148" s="20">
        <f t="shared" si="0"/>
        <v>0</v>
      </c>
      <c r="D148" s="63"/>
      <c r="E148" s="64"/>
      <c r="F148" s="63"/>
      <c r="G148" s="64"/>
    </row>
    <row r="149" spans="1:7" ht="30" customHeight="1" hidden="1">
      <c r="A149" s="10" t="s">
        <v>95</v>
      </c>
      <c r="B149" s="8">
        <v>320</v>
      </c>
      <c r="C149" s="20">
        <f t="shared" si="0"/>
        <v>0</v>
      </c>
      <c r="D149" s="63"/>
      <c r="E149" s="64"/>
      <c r="F149" s="63"/>
      <c r="G149" s="64"/>
    </row>
    <row r="150" spans="1:7" ht="33.75" customHeight="1" hidden="1">
      <c r="A150" s="10" t="s">
        <v>96</v>
      </c>
      <c r="B150" s="8">
        <v>330</v>
      </c>
      <c r="C150" s="20">
        <f t="shared" si="0"/>
        <v>0</v>
      </c>
      <c r="D150" s="63"/>
      <c r="E150" s="64"/>
      <c r="F150" s="63"/>
      <c r="G150" s="64"/>
    </row>
    <row r="151" spans="1:7" ht="30" customHeight="1">
      <c r="A151" s="10" t="s">
        <v>97</v>
      </c>
      <c r="B151" s="8">
        <v>340</v>
      </c>
      <c r="C151" s="20">
        <f t="shared" si="0"/>
        <v>0</v>
      </c>
      <c r="D151" s="63"/>
      <c r="E151" s="64"/>
      <c r="F151" s="63"/>
      <c r="G151" s="64"/>
    </row>
    <row r="152" spans="1:7" ht="30" customHeight="1">
      <c r="A152" s="21" t="s">
        <v>113</v>
      </c>
      <c r="B152" s="25"/>
      <c r="C152" s="20">
        <f t="shared" si="0"/>
        <v>2000000</v>
      </c>
      <c r="D152" s="70">
        <f>D155+D154</f>
        <v>2000000</v>
      </c>
      <c r="E152" s="71"/>
      <c r="F152" s="70"/>
      <c r="G152" s="71"/>
    </row>
    <row r="153" spans="1:7" ht="12.75">
      <c r="A153" s="10" t="s">
        <v>88</v>
      </c>
      <c r="B153" s="8">
        <v>226</v>
      </c>
      <c r="C153" s="20">
        <f t="shared" si="0"/>
        <v>0</v>
      </c>
      <c r="D153" s="63"/>
      <c r="E153" s="64"/>
      <c r="F153" s="63"/>
      <c r="G153" s="64"/>
    </row>
    <row r="154" spans="1:7" ht="12.75">
      <c r="A154" s="10" t="s">
        <v>92</v>
      </c>
      <c r="B154" s="8">
        <v>290</v>
      </c>
      <c r="C154" s="20">
        <f t="shared" si="0"/>
        <v>0</v>
      </c>
      <c r="D154" s="63"/>
      <c r="E154" s="64"/>
      <c r="F154" s="63"/>
      <c r="G154" s="64"/>
    </row>
    <row r="155" spans="1:7" ht="25.5">
      <c r="A155" s="10" t="s">
        <v>93</v>
      </c>
      <c r="B155" s="8">
        <v>300</v>
      </c>
      <c r="C155" s="20">
        <f t="shared" si="0"/>
        <v>2000000</v>
      </c>
      <c r="D155" s="72">
        <f>D157</f>
        <v>2000000</v>
      </c>
      <c r="E155" s="73"/>
      <c r="F155" s="72"/>
      <c r="G155" s="73"/>
    </row>
    <row r="156" spans="1:7" ht="12.75">
      <c r="A156" s="10" t="s">
        <v>25</v>
      </c>
      <c r="B156" s="25"/>
      <c r="C156" s="20">
        <f t="shared" si="0"/>
        <v>0</v>
      </c>
      <c r="D156" s="63"/>
      <c r="E156" s="64"/>
      <c r="F156" s="63"/>
      <c r="G156" s="64"/>
    </row>
    <row r="157" spans="1:7" ht="25.5">
      <c r="A157" s="10" t="s">
        <v>97</v>
      </c>
      <c r="B157" s="8">
        <v>340</v>
      </c>
      <c r="C157" s="20">
        <f t="shared" si="0"/>
        <v>2000000</v>
      </c>
      <c r="D157" s="63">
        <v>2000000</v>
      </c>
      <c r="E157" s="64"/>
      <c r="F157" s="63"/>
      <c r="G157" s="64"/>
    </row>
    <row r="159" spans="1:7" ht="12.75">
      <c r="A159" s="44" t="s">
        <v>131</v>
      </c>
      <c r="B159" s="44"/>
      <c r="C159" s="44"/>
      <c r="D159" s="27"/>
      <c r="E159" s="28"/>
      <c r="F159" s="44" t="s">
        <v>126</v>
      </c>
      <c r="G159" s="44"/>
    </row>
    <row r="160" spans="1:7" ht="12.75">
      <c r="A160" s="17" t="s">
        <v>102</v>
      </c>
      <c r="B160" s="13"/>
      <c r="C160" s="13"/>
      <c r="D160" s="13"/>
      <c r="E160" s="13"/>
      <c r="F160" s="16"/>
      <c r="G160" s="16"/>
    </row>
    <row r="161" spans="1:7" ht="12.75">
      <c r="A161" s="17"/>
      <c r="B161" s="13"/>
      <c r="C161" s="13"/>
      <c r="D161" s="13"/>
      <c r="E161" s="13"/>
      <c r="F161" s="16"/>
      <c r="G161" s="16"/>
    </row>
    <row r="162" spans="1:7" ht="12.75">
      <c r="A162" s="44" t="s">
        <v>120</v>
      </c>
      <c r="B162" s="44"/>
      <c r="C162" s="13"/>
      <c r="D162" s="27"/>
      <c r="E162" s="27"/>
      <c r="F162" s="44" t="s">
        <v>119</v>
      </c>
      <c r="G162" s="44"/>
    </row>
    <row r="163" spans="1:7" ht="12.75">
      <c r="A163" s="13"/>
      <c r="B163" s="13"/>
      <c r="C163" s="13"/>
      <c r="D163" s="13"/>
      <c r="E163" s="13"/>
      <c r="F163" s="16"/>
      <c r="G163" s="16"/>
    </row>
    <row r="164" spans="1:7" ht="12.75">
      <c r="A164" s="44" t="s">
        <v>114</v>
      </c>
      <c r="B164" s="44"/>
      <c r="C164" s="13"/>
      <c r="D164" s="27"/>
      <c r="E164" s="27"/>
      <c r="F164" s="44" t="s">
        <v>115</v>
      </c>
      <c r="G164" s="44"/>
    </row>
    <row r="165" spans="1:7" ht="12.75">
      <c r="A165" s="13"/>
      <c r="B165" s="13"/>
      <c r="C165" s="13"/>
      <c r="D165" s="13"/>
      <c r="E165" s="13"/>
      <c r="F165" s="13"/>
      <c r="G165" s="13"/>
    </row>
  </sheetData>
  <sheetProtection/>
  <mergeCells count="274">
    <mergeCell ref="D153:E153"/>
    <mergeCell ref="F153:G153"/>
    <mergeCell ref="D149:E149"/>
    <mergeCell ref="F149:G149"/>
    <mergeCell ref="D157:E157"/>
    <mergeCell ref="F157:G157"/>
    <mergeCell ref="D151:E151"/>
    <mergeCell ref="F151:G151"/>
    <mergeCell ref="A86:E86"/>
    <mergeCell ref="F86:G86"/>
    <mergeCell ref="A159:C159"/>
    <mergeCell ref="F159:G159"/>
    <mergeCell ref="D152:E152"/>
    <mergeCell ref="F152:G152"/>
    <mergeCell ref="D148:E148"/>
    <mergeCell ref="F148:G148"/>
    <mergeCell ref="D150:E150"/>
    <mergeCell ref="F150:G150"/>
    <mergeCell ref="A164:B164"/>
    <mergeCell ref="F164:G164"/>
    <mergeCell ref="D154:E154"/>
    <mergeCell ref="F154:G154"/>
    <mergeCell ref="D155:E155"/>
    <mergeCell ref="F155:G155"/>
    <mergeCell ref="D156:E156"/>
    <mergeCell ref="F156:G156"/>
    <mergeCell ref="A162:B162"/>
    <mergeCell ref="F162:G162"/>
    <mergeCell ref="D145:E145"/>
    <mergeCell ref="F145:G145"/>
    <mergeCell ref="D146:E146"/>
    <mergeCell ref="F146:G146"/>
    <mergeCell ref="D147:E147"/>
    <mergeCell ref="F147:G147"/>
    <mergeCell ref="D142:E142"/>
    <mergeCell ref="F142:G142"/>
    <mergeCell ref="D143:E143"/>
    <mergeCell ref="F143:G143"/>
    <mergeCell ref="D144:E144"/>
    <mergeCell ref="F144:G144"/>
    <mergeCell ref="D139:E139"/>
    <mergeCell ref="F139:G139"/>
    <mergeCell ref="D140:E140"/>
    <mergeCell ref="F140:G140"/>
    <mergeCell ref="D141:E141"/>
    <mergeCell ref="F141:G141"/>
    <mergeCell ref="D136:E136"/>
    <mergeCell ref="F136:G136"/>
    <mergeCell ref="D137:E137"/>
    <mergeCell ref="F137:G137"/>
    <mergeCell ref="D138:E138"/>
    <mergeCell ref="F138:G138"/>
    <mergeCell ref="D133:E133"/>
    <mergeCell ref="F133:G133"/>
    <mergeCell ref="D134:E134"/>
    <mergeCell ref="F134:G134"/>
    <mergeCell ref="D135:E135"/>
    <mergeCell ref="F135:G135"/>
    <mergeCell ref="D130:E130"/>
    <mergeCell ref="F130:G130"/>
    <mergeCell ref="D131:E131"/>
    <mergeCell ref="F131:G131"/>
    <mergeCell ref="D132:E132"/>
    <mergeCell ref="F132:G132"/>
    <mergeCell ref="D127:E127"/>
    <mergeCell ref="F127:G127"/>
    <mergeCell ref="D128:E128"/>
    <mergeCell ref="F128:G128"/>
    <mergeCell ref="D129:E129"/>
    <mergeCell ref="F129:G129"/>
    <mergeCell ref="D124:E124"/>
    <mergeCell ref="F124:G124"/>
    <mergeCell ref="D125:E125"/>
    <mergeCell ref="F125:G125"/>
    <mergeCell ref="D126:E126"/>
    <mergeCell ref="F126:G126"/>
    <mergeCell ref="D122:E122"/>
    <mergeCell ref="F122:G122"/>
    <mergeCell ref="D123:E123"/>
    <mergeCell ref="F123:G123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98:E98"/>
    <mergeCell ref="F98:G98"/>
    <mergeCell ref="D102:E102"/>
    <mergeCell ref="F102:G102"/>
    <mergeCell ref="D103:E103"/>
    <mergeCell ref="F103:G103"/>
    <mergeCell ref="D95:E95"/>
    <mergeCell ref="F95:G95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1:E91"/>
    <mergeCell ref="F91:G91"/>
    <mergeCell ref="D92:E92"/>
    <mergeCell ref="F92:G92"/>
    <mergeCell ref="D99:E99"/>
    <mergeCell ref="F99:G99"/>
    <mergeCell ref="D93:E93"/>
    <mergeCell ref="F93:G93"/>
    <mergeCell ref="D94:E94"/>
    <mergeCell ref="F94:G94"/>
    <mergeCell ref="A84:E84"/>
    <mergeCell ref="F84:G84"/>
    <mergeCell ref="A87:G87"/>
    <mergeCell ref="A88:A90"/>
    <mergeCell ref="B88:B89"/>
    <mergeCell ref="C88:C90"/>
    <mergeCell ref="D90:E90"/>
    <mergeCell ref="F90:G90"/>
    <mergeCell ref="A85:E85"/>
    <mergeCell ref="F85:G85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8:E68"/>
    <mergeCell ref="F68:G68"/>
    <mergeCell ref="A65:E65"/>
    <mergeCell ref="F65:G65"/>
    <mergeCell ref="A66:E66"/>
    <mergeCell ref="F66:G66"/>
    <mergeCell ref="A63:E63"/>
    <mergeCell ref="F63:G63"/>
    <mergeCell ref="A64:E64"/>
    <mergeCell ref="F64:G64"/>
    <mergeCell ref="A67:E67"/>
    <mergeCell ref="F67:G67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6:E46"/>
    <mergeCell ref="F46:G46"/>
    <mergeCell ref="A47:E47"/>
    <mergeCell ref="F47:G47"/>
    <mergeCell ref="A45:E45"/>
    <mergeCell ref="F45:G45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4:G34"/>
    <mergeCell ref="A36:E36"/>
    <mergeCell ref="F36:G36"/>
    <mergeCell ref="A37:E37"/>
    <mergeCell ref="F37:G37"/>
    <mergeCell ref="A38:E38"/>
    <mergeCell ref="F38:G38"/>
    <mergeCell ref="A28:G28"/>
    <mergeCell ref="B18:E20"/>
    <mergeCell ref="A29:G29"/>
    <mergeCell ref="A30:G30"/>
    <mergeCell ref="A31:G31"/>
    <mergeCell ref="A32:G32"/>
    <mergeCell ref="A12:G12"/>
    <mergeCell ref="A13:G13"/>
    <mergeCell ref="A15:D15"/>
    <mergeCell ref="A16:D16"/>
    <mergeCell ref="A17:C17"/>
    <mergeCell ref="D88:G89"/>
    <mergeCell ref="B22:F22"/>
    <mergeCell ref="B23:F23"/>
    <mergeCell ref="A25:G25"/>
    <mergeCell ref="A27:G27"/>
    <mergeCell ref="A8:G8"/>
    <mergeCell ref="A10:G10"/>
    <mergeCell ref="A11:G11"/>
    <mergeCell ref="A1:G1"/>
    <mergeCell ref="C2:G2"/>
    <mergeCell ref="C3:G3"/>
    <mergeCell ref="A4:G4"/>
    <mergeCell ref="A5:G5"/>
    <mergeCell ref="A6:G6"/>
  </mergeCells>
  <printOptions/>
  <pageMargins left="0.16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Ком1</cp:lastModifiedBy>
  <cp:lastPrinted>2017-01-19T04:33:33Z</cp:lastPrinted>
  <dcterms:created xsi:type="dcterms:W3CDTF">1996-10-08T23:32:33Z</dcterms:created>
  <dcterms:modified xsi:type="dcterms:W3CDTF">2017-10-30T07:39:39Z</dcterms:modified>
  <cp:category/>
  <cp:version/>
  <cp:contentType/>
  <cp:contentStatus/>
</cp:coreProperties>
</file>